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<sst xmlns="http://schemas.openxmlformats.org/spreadsheetml/2006/main" count="164" uniqueCount="137">
  <si>
    <t>TT</t>
  </si>
  <si>
    <t>Tên đường</t>
  </si>
  <si>
    <t>Chiều dài (Km)</t>
  </si>
  <si>
    <t>Loại 1</t>
  </si>
  <si>
    <t>Loại 2</t>
  </si>
  <si>
    <t>Loại 3</t>
  </si>
  <si>
    <t>Loại 4</t>
  </si>
  <si>
    <t>Loại 5</t>
  </si>
  <si>
    <t>Loại 6</t>
  </si>
  <si>
    <t>Ghi chú</t>
  </si>
  <si>
    <t>Đoạn cầu VH - cầu vượt ĐS</t>
  </si>
  <si>
    <t>PHỤ LỤC</t>
  </si>
  <si>
    <t>Đơn vị tính: Km</t>
  </si>
  <si>
    <t>Điểm đầu</t>
  </si>
  <si>
    <t>Điểm cuối</t>
  </si>
  <si>
    <t xml:space="preserve">Đường tỉnh 564 </t>
  </si>
  <si>
    <t>Đường tỉnh 564</t>
  </si>
  <si>
    <t>Đường tỉnh 564B</t>
  </si>
  <si>
    <t>Đường tỉnh 565B</t>
  </si>
  <si>
    <t>Km0+00 - Km11+ 00</t>
  </si>
  <si>
    <t>Km0+00 - Km12+ 00</t>
  </si>
  <si>
    <t>Km0+00 - Km30+00</t>
  </si>
  <si>
    <t>Km0+00 ÷ Km13+500</t>
  </si>
  <si>
    <t>Km13+500 ÷ Km22+00</t>
  </si>
  <si>
    <t>Km0+00 - Km14+500</t>
  </si>
  <si>
    <t>Km0+00 - Km2+500</t>
  </si>
  <si>
    <t>Km0+00 - Km7+00</t>
  </si>
  <si>
    <t>Km0+00 - Km2+00</t>
  </si>
  <si>
    <t>Km 0+00
 - Km12+00</t>
  </si>
  <si>
    <t>Km0+00
-Km21+00</t>
  </si>
  <si>
    <t>Km 16+750 
- Km20+00</t>
  </si>
  <si>
    <t>Km0+00
-Km3+955</t>
  </si>
  <si>
    <t>Km0+00
-Km26+400</t>
  </si>
  <si>
    <t>Biên Giới Việt Lào</t>
  </si>
  <si>
    <t>Xã Lộc Thuỷ</t>
  </si>
  <si>
    <t>Xã Mỹ Thuỷ</t>
  </si>
  <si>
    <t xml:space="preserve"> Xã Kim Thuỷ</t>
  </si>
  <si>
    <t>Xã Nhân Trạch</t>
  </si>
  <si>
    <t>Trung cấp y QB</t>
  </si>
  <si>
    <t>Quảng Trường Bão Ninh</t>
  </si>
  <si>
    <t>Quốc lộ 1</t>
  </si>
  <si>
    <t xml:space="preserve">Đường tỉnh 560 </t>
  </si>
  <si>
    <t xml:space="preserve">Đường tỉnh 561 </t>
  </si>
  <si>
    <t>Đường tỉnh 562</t>
  </si>
  <si>
    <t xml:space="preserve">Đường tỉnh 563 </t>
  </si>
  <si>
    <t>Đường tỉnh 558</t>
  </si>
  <si>
    <t>Đường tỉnh 559</t>
  </si>
  <si>
    <t>Đường tỉnh 558B</t>
  </si>
  <si>
    <t>Đường tỉnh 558C</t>
  </si>
  <si>
    <t>Đường tỉnh 559B</t>
  </si>
  <si>
    <t>Tổng cộng:</t>
  </si>
  <si>
    <t>Văn Thuỷ</t>
  </si>
  <si>
    <t>Km0+00
-Km20+400</t>
  </si>
  <si>
    <t>Km26+438 ÷ Km46+600</t>
  </si>
  <si>
    <t xml:space="preserve">Đường tỉnh 565 </t>
  </si>
  <si>
    <t xml:space="preserve">Đường tỉnh 566 </t>
  </si>
  <si>
    <t xml:space="preserve">Đường tỉnh 567 </t>
  </si>
  <si>
    <t xml:space="preserve">Đường tỉnh 567B </t>
  </si>
  <si>
    <t xml:space="preserve">Đường tỉnh 568 </t>
  </si>
  <si>
    <t xml:space="preserve">Đường tỉnh 568B </t>
  </si>
  <si>
    <t xml:space="preserve">Đường tỉnh 569 </t>
  </si>
  <si>
    <t xml:space="preserve">Đường tỉnh 570 </t>
  </si>
  <si>
    <t>Đường tỉnh 570B</t>
  </si>
  <si>
    <t>Cảng Gianh (Xã Thanh Trạch)</t>
  </si>
  <si>
    <t>Xã Hải Ninh</t>
  </si>
  <si>
    <t>Km14+450-Km20+750</t>
  </si>
  <si>
    <t>Km20+750-Km32+00</t>
  </si>
  <si>
    <t>Nhà máy Clinker Văn Hóa</t>
  </si>
  <si>
    <t>Km26+400
-Km47+400</t>
  </si>
  <si>
    <t xml:space="preserve"> Km0+00
 - Km14+071</t>
  </si>
  <si>
    <t>Km0+00 ÷ Km26+438</t>
  </si>
  <si>
    <t>Km0+00 - Km11+205</t>
  </si>
  <si>
    <t>Km0+00 - Km15+00</t>
  </si>
  <si>
    <t>Km0+00 - Km2+600</t>
  </si>
  <si>
    <t>Km2+600 Km6+00</t>
  </si>
  <si>
    <t>Đi trùng Đường tỉnh 570, đoạn từ Km4+980-Km6+200</t>
  </si>
  <si>
    <t>Km0+00 - Km12+00</t>
  </si>
  <si>
    <t xml:space="preserve"> Quốc lộ 1 - Cảng Gianh</t>
  </si>
  <si>
    <t>Xã Quảng Châu</t>
  </si>
  <si>
    <t>Xã Quảng Hợp</t>
  </si>
  <si>
    <t>Xã Ngư Hóa</t>
  </si>
  <si>
    <t>Xã Văn Hóa</t>
  </si>
  <si>
    <t>Xã Quảng Sơn</t>
  </si>
  <si>
    <t>Xã Cao Quảng</t>
  </si>
  <si>
    <t>Đường HCMĐ (TTNT Việt Trung)</t>
  </si>
  <si>
    <t>Quốc lộ 1 (Sen Thuỷ)</t>
  </si>
  <si>
    <t>Đường HCMĐ (Xã Kim Thuỷ)</t>
  </si>
  <si>
    <t>Đường HCMĐ (Xã Hoà Trạch)</t>
  </si>
  <si>
    <t>Quốc lộ 1 (Xã Lý Trạch)</t>
  </si>
  <si>
    <t>Đường tỉnh 570 (Chợ Nam Lý)</t>
  </si>
  <si>
    <t>Đường tỉnh 570 (Xã Bảo Ninh)</t>
  </si>
  <si>
    <t>Đường tỉnh 565 (Xã Ngư Thuỷ Bắc)</t>
  </si>
  <si>
    <t>Km0+00-Km14+450</t>
  </si>
  <si>
    <t>Đường HCMĐ  (Phường Thuận Đức)</t>
  </si>
  <si>
    <t>Quốc lộ 1 (Cổng Bình Quan)</t>
  </si>
  <si>
    <t>Đường HCMT (Phường Đồng Sơn)</t>
  </si>
  <si>
    <t>Quốc lộ 1 (Xã Quảng Tùng)</t>
  </si>
  <si>
    <t>Quốc lộ 12A (Xã Cảnh Hóa)</t>
  </si>
  <si>
    <t>Quốc lộ 1 (Xã Hạ Trạch)</t>
  </si>
  <si>
    <t>Quốc lộ 15 (Ngã tư Xã Cự Nẫm)</t>
  </si>
  <si>
    <t>Quốc lộ 1 (TT Hoàn Lão)</t>
  </si>
  <si>
    <t>Quốc lộ 15 (Cự Nẫm)</t>
  </si>
  <si>
    <t>Đường HCMĐ (Xã Sơn Trạch)</t>
  </si>
  <si>
    <t>Đường HCMT</t>
  </si>
  <si>
    <t xml:space="preserve">Quốc lộ 1 (Cầu Dài) </t>
  </si>
  <si>
    <t>Quốc lộ 1 (Phường Bắc Lý)</t>
  </si>
  <si>
    <t xml:space="preserve">Đường tỉnh 570/ Km4+980 </t>
  </si>
  <si>
    <t xml:space="preserve">Đường tỉnh 570/ Km6+200 </t>
  </si>
  <si>
    <t>Đường tỉnh 570B (phường Đồng Sơn)</t>
  </si>
  <si>
    <t>Đường tỉnh 565</t>
  </si>
  <si>
    <t>Quốc lộ 12A (Xã Minh Hóa)</t>
  </si>
  <si>
    <t>Quốc lộ 15 (Xã Vạn Ninh)</t>
  </si>
  <si>
    <t>Đường tỉnh 569 (Xã Hải Ninh)</t>
  </si>
  <si>
    <t>Đường tỉnh 569 (Xã Ngư Thủy  Bắc)</t>
  </si>
  <si>
    <t>Km0+00 - Km20+00</t>
  </si>
  <si>
    <t>Km2+00 - Km70+00</t>
  </si>
  <si>
    <t>Km0+00 ÷ Km7+800</t>
  </si>
  <si>
    <t>Xã Tân Ninh</t>
  </si>
  <si>
    <t>Km7+800 ÷  Km16+247</t>
  </si>
  <si>
    <t>Từ Km - đến Km</t>
  </si>
  <si>
    <t>(Kèm theo Quyết định số                  /QĐ-UBND ngày              tháng         năm 2017 của UBND tỉnh Quảng Bình)</t>
  </si>
  <si>
    <t>8.1</t>
  </si>
  <si>
    <t>8.2</t>
  </si>
  <si>
    <t>XẾP LOẠI CÁC TUYẾN ĐƯỜNG TỈNH ĐỂ TÍNH CƯỚC VẬN TẢI ĐƯỜNG BỘ NĂM 2017</t>
  </si>
  <si>
    <t>19.1</t>
  </si>
  <si>
    <t>19.2</t>
  </si>
  <si>
    <t>19.3</t>
  </si>
  <si>
    <t>12.2</t>
  </si>
  <si>
    <t>12.1</t>
  </si>
  <si>
    <t>11.1</t>
  </si>
  <si>
    <t>11.2</t>
  </si>
  <si>
    <t>Đền tưởng niệm các anh hùng liệt sỹ đường 20 - Quyết thắng.</t>
  </si>
  <si>
    <t xml:space="preserve">Đường tỉnh 567 (Dường Nguyễn Du) </t>
  </si>
  <si>
    <t>Quốc lộ 12A (Xã Mai Hóa)</t>
  </si>
  <si>
    <t>Quốc lộ 1  (Xã Quảng Phú)</t>
  </si>
  <si>
    <t>Quốc lộ 12A  (Xã Quảng Phong)</t>
  </si>
  <si>
    <t xml:space="preserve">Quốc lộ 1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</si>
</sst>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Km0&quot;\+###"/>
    <numFmt numFmtId="173" formatCode="&quot;Km&quot;\+###"/>
    <numFmt numFmtId="174" formatCode="&quot;Km&quot;0\+###"/>
    <numFmt numFmtId="175" formatCode="&quot;$&quot;#,##0.00"/>
    <numFmt numFmtId="176" formatCode="&quot;(&quot;\+0\+&quot;)&quot;"/>
    <numFmt numFmtId="177" formatCode="&quot;(&quot;0&quot;)&quot;"/>
    <numFmt numFmtId="178" formatCode="[$-409]dddd\,\ mmmm\ dd\,\ yyyy"/>
    <numFmt numFmtId="179" formatCode="0.0"/>
    <numFmt numFmtId="180" formatCode="#,##0.0"/>
    <numFmt numFmtId="181" formatCode="#,##0.000"/>
    <numFmt numFmtId="182" formatCode="_(* #,##0.0_);_(* \(#,##0.0\);_(* &quot;-&quot;??_);_(@_)"/>
    <numFmt numFmtId="183" formatCode="_(* #,##0_);_(* \(#,##0\);_(* &quot;-&quot;??_);_(@_)"/>
    <numFmt numFmtId="184" formatCode="0.000"/>
    <numFmt numFmtId="185" formatCode="_(* #,##0.000_);_(* \(#,##0.000\);_(* &quot;-&quot;??_);_(@_)"/>
    <numFmt numFmtId="186" formatCode="#,##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0"/>
      <name val="Times New Roman"/>
      <family val="0"/>
    </font>
    <font>
      <sz val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.VnTime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4" fontId="4" fillId="0" borderId="10" xfId="0" applyNumberFormat="1" applyFont="1" applyFill="1" applyBorder="1" applyAlignment="1">
      <alignment horizontal="center" vertical="center" wrapText="1"/>
    </xf>
    <xf numFmtId="183" fontId="4" fillId="0" borderId="10" xfId="42" applyNumberFormat="1" applyFont="1" applyFill="1" applyBorder="1" applyAlignment="1">
      <alignment horizontal="center" vertical="center" wrapText="1"/>
    </xf>
    <xf numFmtId="185" fontId="4" fillId="0" borderId="10" xfId="42" applyNumberFormat="1" applyFont="1" applyFill="1" applyBorder="1" applyAlignment="1">
      <alignment horizontal="center" vertical="center" wrapText="1"/>
    </xf>
    <xf numFmtId="182" fontId="4" fillId="0" borderId="10" xfId="42" applyNumberFormat="1" applyFont="1" applyFill="1" applyBorder="1" applyAlignment="1">
      <alignment horizontal="center" vertical="top" wrapText="1"/>
    </xf>
    <xf numFmtId="182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115" zoomScaleSheetLayoutView="115" zoomScalePageLayoutView="0" workbookViewId="0" topLeftCell="A37">
      <selection activeCell="C38" sqref="C38"/>
    </sheetView>
  </sheetViews>
  <sheetFormatPr defaultColWidth="9.33203125" defaultRowHeight="12.75"/>
  <cols>
    <col min="1" max="1" width="6.5" style="0" bestFit="1" customWidth="1"/>
    <col min="2" max="2" width="19.33203125" style="0" customWidth="1"/>
    <col min="3" max="3" width="20.83203125" style="0" customWidth="1"/>
    <col min="4" max="4" width="18.33203125" style="0" customWidth="1"/>
    <col min="5" max="5" width="15.83203125" style="0" customWidth="1"/>
    <col min="6" max="6" width="11.66015625" style="0" customWidth="1"/>
    <col min="7" max="7" width="11" style="0" bestFit="1" customWidth="1"/>
    <col min="8" max="8" width="12.16015625" style="0" bestFit="1" customWidth="1"/>
    <col min="9" max="10" width="9.83203125" style="0" customWidth="1"/>
    <col min="11" max="11" width="10.83203125" style="0" customWidth="1"/>
    <col min="12" max="12" width="10.16015625" style="0" customWidth="1"/>
    <col min="13" max="13" width="19.5" style="0" customWidth="1"/>
  </cols>
  <sheetData>
    <row r="1" spans="1:13" s="1" customFormat="1" ht="18.7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18.75" customHeight="1">
      <c r="A2" s="28" t="s">
        <v>123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" customFormat="1" ht="19.5" customHeight="1">
      <c r="A3" s="29" t="s">
        <v>120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18" customHeight="1">
      <c r="A4"/>
      <c r="B4"/>
      <c r="C4"/>
      <c r="D4"/>
      <c r="E4"/>
      <c r="F4"/>
      <c r="G4"/>
      <c r="H4"/>
      <c r="I4"/>
      <c r="J4"/>
      <c r="K4"/>
      <c r="L4" s="31" t="s">
        <v>12</v>
      </c>
      <c r="M4" s="31"/>
    </row>
    <row r="5" spans="1:13" ht="33.75" customHeight="1">
      <c r="A5" s="8" t="s">
        <v>0</v>
      </c>
      <c r="B5" s="26" t="s">
        <v>1</v>
      </c>
      <c r="C5" s="26" t="s">
        <v>13</v>
      </c>
      <c r="D5" s="26" t="s">
        <v>14</v>
      </c>
      <c r="E5" s="26" t="s">
        <v>119</v>
      </c>
      <c r="F5" s="26" t="s">
        <v>2</v>
      </c>
      <c r="G5" s="26" t="s">
        <v>3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8</v>
      </c>
      <c r="M5" s="26" t="s">
        <v>9</v>
      </c>
    </row>
    <row r="6" spans="1:13" s="4" customFormat="1" ht="17.25" customHeight="1">
      <c r="A6" s="9">
        <v>1</v>
      </c>
      <c r="B6" s="10">
        <v>2</v>
      </c>
      <c r="C6" s="10"/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s="4" customFormat="1" ht="15.75">
      <c r="A7" s="10"/>
      <c r="B7" s="11" t="s">
        <v>50</v>
      </c>
      <c r="C7" s="10"/>
      <c r="D7" s="10"/>
      <c r="E7" s="10"/>
      <c r="F7" s="12">
        <f>SUBTOTAL(9,F8:F47)</f>
        <v>434.767</v>
      </c>
      <c r="G7" s="12"/>
      <c r="H7" s="12"/>
      <c r="I7" s="12">
        <f>SUBTOTAL(9,I8:I47)</f>
        <v>68.993</v>
      </c>
      <c r="J7" s="12">
        <f>SUBTOTAL(9,J8:J47)</f>
        <v>202.26700000000002</v>
      </c>
      <c r="K7" s="12">
        <f>SUBTOTAL(9,K8:K47)</f>
        <v>69.9</v>
      </c>
      <c r="L7" s="12">
        <f>SUBTOTAL(9,L8:L47)</f>
        <v>93.607</v>
      </c>
      <c r="M7" s="13"/>
    </row>
    <row r="8" spans="1:13" s="4" customFormat="1" ht="36.75" customHeight="1">
      <c r="A8" s="5">
        <v>1</v>
      </c>
      <c r="B8" s="3" t="s">
        <v>45</v>
      </c>
      <c r="C8" s="2" t="s">
        <v>96</v>
      </c>
      <c r="D8" s="2" t="s">
        <v>78</v>
      </c>
      <c r="E8" s="2" t="s">
        <v>28</v>
      </c>
      <c r="F8" s="5">
        <v>12</v>
      </c>
      <c r="G8" s="5"/>
      <c r="H8" s="5"/>
      <c r="I8" s="5"/>
      <c r="J8" s="5"/>
      <c r="K8" s="5"/>
      <c r="L8" s="5">
        <v>12</v>
      </c>
      <c r="M8" s="2"/>
    </row>
    <row r="9" spans="1:13" s="4" customFormat="1" ht="38.25" customHeight="1">
      <c r="A9" s="5">
        <v>2</v>
      </c>
      <c r="B9" s="3" t="s">
        <v>47</v>
      </c>
      <c r="C9" s="2" t="s">
        <v>134</v>
      </c>
      <c r="D9" s="2" t="s">
        <v>79</v>
      </c>
      <c r="E9" s="2" t="s">
        <v>29</v>
      </c>
      <c r="F9" s="5">
        <v>21</v>
      </c>
      <c r="G9" s="5"/>
      <c r="H9" s="5"/>
      <c r="I9" s="5"/>
      <c r="J9" s="5"/>
      <c r="K9" s="5">
        <v>21</v>
      </c>
      <c r="L9" s="19"/>
      <c r="M9" s="2"/>
    </row>
    <row r="10" spans="1:13" s="4" customFormat="1" ht="38.25" customHeight="1">
      <c r="A10" s="5">
        <v>3</v>
      </c>
      <c r="B10" s="3" t="s">
        <v>48</v>
      </c>
      <c r="C10" s="2" t="s">
        <v>133</v>
      </c>
      <c r="D10" s="5" t="s">
        <v>80</v>
      </c>
      <c r="E10" s="2" t="s">
        <v>52</v>
      </c>
      <c r="F10" s="5">
        <v>20.4</v>
      </c>
      <c r="G10" s="5"/>
      <c r="H10" s="5"/>
      <c r="I10" s="5"/>
      <c r="J10" s="5"/>
      <c r="K10" s="5">
        <f>F10</f>
        <v>20.4</v>
      </c>
      <c r="L10" s="25"/>
      <c r="M10" s="2"/>
    </row>
    <row r="11" spans="1:13" s="4" customFormat="1" ht="20.25" customHeight="1">
      <c r="A11" s="5">
        <v>4</v>
      </c>
      <c r="B11" s="3" t="s">
        <v>46</v>
      </c>
      <c r="C11" s="2"/>
      <c r="D11" s="5"/>
      <c r="E11" s="2"/>
      <c r="F11" s="12">
        <f>SUBTOTAL(9,F12:F14)</f>
        <v>21.915</v>
      </c>
      <c r="G11" s="5"/>
      <c r="H11" s="5"/>
      <c r="I11" s="5"/>
      <c r="J11" s="5"/>
      <c r="K11" s="5"/>
      <c r="L11" s="5"/>
      <c r="M11" s="2"/>
    </row>
    <row r="12" spans="1:13" s="4" customFormat="1" ht="36" customHeight="1">
      <c r="A12" s="5">
        <v>4.1</v>
      </c>
      <c r="B12" s="3" t="s">
        <v>46</v>
      </c>
      <c r="C12" s="2" t="s">
        <v>135</v>
      </c>
      <c r="D12" s="5" t="s">
        <v>81</v>
      </c>
      <c r="E12" s="6" t="s">
        <v>69</v>
      </c>
      <c r="F12" s="7">
        <f>12.71+2</f>
        <v>14.71</v>
      </c>
      <c r="G12" s="5"/>
      <c r="H12" s="5"/>
      <c r="I12" s="5"/>
      <c r="J12" s="5"/>
      <c r="K12" s="5"/>
      <c r="L12" s="5">
        <f>F12</f>
        <v>14.71</v>
      </c>
      <c r="M12" s="2"/>
    </row>
    <row r="13" spans="1:13" s="4" customFormat="1" ht="31.5">
      <c r="A13" s="5">
        <v>4.2</v>
      </c>
      <c r="B13" s="3" t="s">
        <v>46</v>
      </c>
      <c r="C13" s="5" t="s">
        <v>81</v>
      </c>
      <c r="D13" s="5" t="s">
        <v>81</v>
      </c>
      <c r="E13" s="6" t="s">
        <v>30</v>
      </c>
      <c r="F13" s="5">
        <f>20-16.75</f>
        <v>3.25</v>
      </c>
      <c r="G13" s="5"/>
      <c r="H13" s="5"/>
      <c r="I13" s="5"/>
      <c r="J13" s="5"/>
      <c r="K13" s="5"/>
      <c r="L13" s="5">
        <f>+F13</f>
        <v>3.25</v>
      </c>
      <c r="M13" s="2"/>
    </row>
    <row r="14" spans="1:13" s="4" customFormat="1" ht="35.25" customHeight="1">
      <c r="A14" s="5">
        <v>4.3</v>
      </c>
      <c r="B14" s="3" t="s">
        <v>46</v>
      </c>
      <c r="C14" s="2" t="s">
        <v>97</v>
      </c>
      <c r="D14" s="2" t="s">
        <v>67</v>
      </c>
      <c r="E14" s="2" t="s">
        <v>31</v>
      </c>
      <c r="F14" s="5">
        <v>3.955</v>
      </c>
      <c r="G14" s="5"/>
      <c r="H14" s="5"/>
      <c r="I14" s="5">
        <v>3.955</v>
      </c>
      <c r="J14" s="5"/>
      <c r="K14" s="5"/>
      <c r="L14" s="5"/>
      <c r="M14" s="2" t="s">
        <v>10</v>
      </c>
    </row>
    <row r="15" spans="1:13" s="4" customFormat="1" ht="15.75">
      <c r="A15" s="5">
        <v>5</v>
      </c>
      <c r="B15" s="3" t="s">
        <v>49</v>
      </c>
      <c r="C15" s="2"/>
      <c r="D15" s="2"/>
      <c r="E15" s="2"/>
      <c r="F15" s="14">
        <f>SUBTOTAL(9,F16:F17)</f>
        <v>47.4</v>
      </c>
      <c r="G15" s="5"/>
      <c r="H15" s="5"/>
      <c r="I15" s="5"/>
      <c r="J15" s="5"/>
      <c r="K15" s="5"/>
      <c r="L15" s="5"/>
      <c r="M15" s="2"/>
    </row>
    <row r="16" spans="1:13" s="4" customFormat="1" ht="31.5">
      <c r="A16" s="5">
        <v>5.1</v>
      </c>
      <c r="B16" s="3" t="s">
        <v>49</v>
      </c>
      <c r="C16" s="2" t="s">
        <v>82</v>
      </c>
      <c r="D16" s="2" t="s">
        <v>83</v>
      </c>
      <c r="E16" s="2" t="s">
        <v>32</v>
      </c>
      <c r="F16" s="5">
        <v>26.4</v>
      </c>
      <c r="G16" s="5"/>
      <c r="H16" s="5"/>
      <c r="I16" s="5"/>
      <c r="J16" s="5">
        <v>26.4</v>
      </c>
      <c r="L16" s="5"/>
      <c r="M16" s="2"/>
    </row>
    <row r="17" spans="1:13" s="4" customFormat="1" ht="31.5">
      <c r="A17" s="5">
        <v>5.2</v>
      </c>
      <c r="B17" s="3" t="s">
        <v>49</v>
      </c>
      <c r="C17" s="2" t="s">
        <v>83</v>
      </c>
      <c r="D17" s="2" t="s">
        <v>110</v>
      </c>
      <c r="E17" s="2" t="s">
        <v>68</v>
      </c>
      <c r="F17" s="5">
        <v>21</v>
      </c>
      <c r="G17" s="5"/>
      <c r="H17" s="5"/>
      <c r="I17" s="5"/>
      <c r="J17" s="5"/>
      <c r="K17" s="5"/>
      <c r="L17" s="5">
        <v>21</v>
      </c>
      <c r="M17" s="2"/>
    </row>
    <row r="18" spans="1:13" s="4" customFormat="1" ht="47.25">
      <c r="A18" s="2">
        <v>6</v>
      </c>
      <c r="B18" s="3" t="s">
        <v>41</v>
      </c>
      <c r="C18" s="2" t="s">
        <v>98</v>
      </c>
      <c r="D18" s="2" t="s">
        <v>99</v>
      </c>
      <c r="E18" s="2" t="s">
        <v>19</v>
      </c>
      <c r="F18" s="15">
        <v>11</v>
      </c>
      <c r="G18" s="15"/>
      <c r="H18" s="15"/>
      <c r="I18" s="15"/>
      <c r="J18" s="15">
        <f>F18</f>
        <v>11</v>
      </c>
      <c r="K18" s="15"/>
      <c r="L18" s="15"/>
      <c r="M18" s="16"/>
    </row>
    <row r="19" spans="1:13" s="4" customFormat="1" ht="31.5">
      <c r="A19" s="2">
        <v>7</v>
      </c>
      <c r="B19" s="3" t="s">
        <v>42</v>
      </c>
      <c r="C19" s="2" t="s">
        <v>100</v>
      </c>
      <c r="D19" s="2" t="s">
        <v>101</v>
      </c>
      <c r="E19" s="2" t="s">
        <v>20</v>
      </c>
      <c r="F19" s="15">
        <v>12</v>
      </c>
      <c r="G19" s="15"/>
      <c r="H19" s="15"/>
      <c r="I19" s="15"/>
      <c r="J19" s="15">
        <f>F19</f>
        <v>12</v>
      </c>
      <c r="K19" s="15"/>
      <c r="L19" s="15"/>
      <c r="M19" s="16"/>
    </row>
    <row r="20" spans="1:13" s="4" customFormat="1" ht="15.75">
      <c r="A20" s="2">
        <v>8</v>
      </c>
      <c r="B20" s="3" t="s">
        <v>43</v>
      </c>
      <c r="C20" s="2"/>
      <c r="D20" s="2"/>
      <c r="E20" s="2"/>
      <c r="F20" s="17">
        <f>SUBTOTAL(9,F21:F22)</f>
        <v>70</v>
      </c>
      <c r="G20" s="15"/>
      <c r="H20" s="15"/>
      <c r="I20" s="15"/>
      <c r="J20" s="15"/>
      <c r="K20" s="15"/>
      <c r="L20" s="15"/>
      <c r="M20" s="16"/>
    </row>
    <row r="21" spans="1:13" s="4" customFormat="1" ht="63.75" customHeight="1">
      <c r="A21" s="2" t="s">
        <v>121</v>
      </c>
      <c r="B21" s="3" t="s">
        <v>43</v>
      </c>
      <c r="C21" s="2" t="s">
        <v>102</v>
      </c>
      <c r="D21" s="2" t="s">
        <v>131</v>
      </c>
      <c r="E21" s="2" t="s">
        <v>114</v>
      </c>
      <c r="F21" s="2">
        <v>20</v>
      </c>
      <c r="G21" s="2"/>
      <c r="H21" s="2"/>
      <c r="I21" s="2">
        <f>F21</f>
        <v>20</v>
      </c>
      <c r="J21" s="27"/>
      <c r="K21" s="15"/>
      <c r="L21" s="15"/>
      <c r="M21" s="16"/>
    </row>
    <row r="22" spans="1:13" s="4" customFormat="1" ht="65.25" customHeight="1">
      <c r="A22" s="2" t="s">
        <v>122</v>
      </c>
      <c r="B22" s="3" t="s">
        <v>43</v>
      </c>
      <c r="C22" s="2" t="s">
        <v>131</v>
      </c>
      <c r="D22" s="2" t="s">
        <v>33</v>
      </c>
      <c r="E22" s="2" t="s">
        <v>115</v>
      </c>
      <c r="F22" s="2">
        <v>50</v>
      </c>
      <c r="G22" s="2"/>
      <c r="H22" s="2"/>
      <c r="I22" s="2"/>
      <c r="J22" s="2">
        <f>F22</f>
        <v>50</v>
      </c>
      <c r="K22" s="2"/>
      <c r="L22" s="2"/>
      <c r="M22" s="16"/>
    </row>
    <row r="23" spans="1:13" s="4" customFormat="1" ht="47.25">
      <c r="A23" s="2">
        <v>9</v>
      </c>
      <c r="B23" s="3" t="s">
        <v>44</v>
      </c>
      <c r="C23" s="2" t="s">
        <v>84</v>
      </c>
      <c r="D23" s="2" t="s">
        <v>103</v>
      </c>
      <c r="E23" s="2" t="s">
        <v>21</v>
      </c>
      <c r="F23" s="15">
        <v>30</v>
      </c>
      <c r="G23" s="15"/>
      <c r="H23" s="15"/>
      <c r="I23" s="15"/>
      <c r="J23" s="15">
        <f>F23</f>
        <v>30</v>
      </c>
      <c r="K23" s="15"/>
      <c r="L23" s="15"/>
      <c r="M23" s="16"/>
    </row>
    <row r="24" spans="1:13" s="4" customFormat="1" ht="22.5" customHeight="1">
      <c r="A24" s="2">
        <v>10</v>
      </c>
      <c r="B24" s="3" t="s">
        <v>15</v>
      </c>
      <c r="C24" s="2"/>
      <c r="D24" s="2"/>
      <c r="E24" s="2"/>
      <c r="F24" s="17">
        <f>SUBTOTAL(9,F25:F26)</f>
        <v>22</v>
      </c>
      <c r="G24" s="15"/>
      <c r="H24" s="15"/>
      <c r="I24" s="15"/>
      <c r="J24" s="15"/>
      <c r="K24" s="15"/>
      <c r="L24" s="15"/>
      <c r="M24" s="16"/>
    </row>
    <row r="25" spans="1:13" s="4" customFormat="1" ht="39" customHeight="1">
      <c r="A25" s="2">
        <v>10.1</v>
      </c>
      <c r="B25" s="3" t="s">
        <v>15</v>
      </c>
      <c r="C25" s="2" t="s">
        <v>34</v>
      </c>
      <c r="D25" s="2" t="s">
        <v>35</v>
      </c>
      <c r="E25" s="2" t="s">
        <v>22</v>
      </c>
      <c r="F25" s="18">
        <v>13.5</v>
      </c>
      <c r="G25" s="15"/>
      <c r="H25" s="15"/>
      <c r="I25" s="15"/>
      <c r="J25" s="18">
        <f>F25</f>
        <v>13.5</v>
      </c>
      <c r="K25" s="15"/>
      <c r="L25" s="15"/>
      <c r="M25" s="16"/>
    </row>
    <row r="26" spans="1:13" s="4" customFormat="1" ht="34.5" customHeight="1">
      <c r="A26" s="2">
        <v>10.2</v>
      </c>
      <c r="B26" s="3" t="s">
        <v>16</v>
      </c>
      <c r="C26" s="2" t="str">
        <f>+D25</f>
        <v>Xã Mỹ Thuỷ</v>
      </c>
      <c r="D26" s="2" t="s">
        <v>51</v>
      </c>
      <c r="E26" s="2" t="s">
        <v>23</v>
      </c>
      <c r="F26" s="14">
        <f>22-13.5</f>
        <v>8.5</v>
      </c>
      <c r="G26" s="14"/>
      <c r="H26" s="14"/>
      <c r="I26" s="14"/>
      <c r="J26" s="14"/>
      <c r="K26" s="19"/>
      <c r="L26" s="14">
        <f>F26</f>
        <v>8.5</v>
      </c>
      <c r="M26" s="16"/>
    </row>
    <row r="27" spans="1:13" s="4" customFormat="1" ht="21.75" customHeight="1">
      <c r="A27" s="2">
        <v>11</v>
      </c>
      <c r="B27" s="3" t="s">
        <v>17</v>
      </c>
      <c r="C27" s="2"/>
      <c r="D27" s="2"/>
      <c r="E27" s="2"/>
      <c r="F27" s="12">
        <f>SUBTOTAL(9,F28:F29)</f>
        <v>16.247</v>
      </c>
      <c r="G27" s="14"/>
      <c r="H27" s="14"/>
      <c r="I27" s="14"/>
      <c r="J27" s="14"/>
      <c r="K27" s="19"/>
      <c r="L27" s="14"/>
      <c r="M27" s="16"/>
    </row>
    <row r="28" spans="1:13" s="4" customFormat="1" ht="49.5" customHeight="1">
      <c r="A28" s="2" t="s">
        <v>129</v>
      </c>
      <c r="B28" s="3" t="s">
        <v>17</v>
      </c>
      <c r="C28" s="2" t="s">
        <v>112</v>
      </c>
      <c r="D28" s="2" t="s">
        <v>117</v>
      </c>
      <c r="E28" s="2" t="s">
        <v>116</v>
      </c>
      <c r="F28" s="14">
        <v>7.8</v>
      </c>
      <c r="G28" s="12"/>
      <c r="H28" s="12"/>
      <c r="I28" s="14">
        <f>F28</f>
        <v>7.8</v>
      </c>
      <c r="J28" s="12"/>
      <c r="K28" s="12"/>
      <c r="L28" s="12"/>
      <c r="M28" s="16"/>
    </row>
    <row r="29" spans="1:13" s="4" customFormat="1" ht="37.5" customHeight="1">
      <c r="A29" s="2" t="s">
        <v>130</v>
      </c>
      <c r="B29" s="3" t="s">
        <v>17</v>
      </c>
      <c r="C29" s="2" t="s">
        <v>117</v>
      </c>
      <c r="D29" s="2" t="s">
        <v>111</v>
      </c>
      <c r="E29" s="2" t="s">
        <v>118</v>
      </c>
      <c r="F29" s="12">
        <f>16.247-7.8</f>
        <v>8.447</v>
      </c>
      <c r="G29" s="14"/>
      <c r="H29" s="14"/>
      <c r="I29" s="14"/>
      <c r="J29" s="14"/>
      <c r="K29" s="19"/>
      <c r="L29" s="12">
        <f>F29</f>
        <v>8.447</v>
      </c>
      <c r="M29" s="16"/>
    </row>
    <row r="30" spans="1:13" s="4" customFormat="1" ht="15.75">
      <c r="A30" s="2">
        <v>12</v>
      </c>
      <c r="B30" s="3" t="s">
        <v>54</v>
      </c>
      <c r="C30" s="2"/>
      <c r="D30" s="2"/>
      <c r="E30" s="2"/>
      <c r="F30" s="14">
        <f>SUBTOTAL(9,F31:F32)</f>
        <v>46.60000000000001</v>
      </c>
      <c r="G30" s="14"/>
      <c r="H30" s="14"/>
      <c r="I30" s="14"/>
      <c r="J30" s="14"/>
      <c r="K30" s="19"/>
      <c r="L30" s="12"/>
      <c r="M30" s="16"/>
    </row>
    <row r="31" spans="1:13" s="4" customFormat="1" ht="57" customHeight="1">
      <c r="A31" s="2" t="s">
        <v>128</v>
      </c>
      <c r="B31" s="3" t="s">
        <v>54</v>
      </c>
      <c r="C31" s="2" t="s">
        <v>113</v>
      </c>
      <c r="D31" s="2" t="s">
        <v>36</v>
      </c>
      <c r="E31" s="2" t="s">
        <v>70</v>
      </c>
      <c r="F31" s="20">
        <f>4.5+7.314+14.624</f>
        <v>26.438000000000002</v>
      </c>
      <c r="G31" s="18"/>
      <c r="H31" s="18"/>
      <c r="I31" s="20">
        <f>F31</f>
        <v>26.438000000000002</v>
      </c>
      <c r="J31" s="19"/>
      <c r="K31" s="18"/>
      <c r="L31" s="18"/>
      <c r="M31" s="16"/>
    </row>
    <row r="32" spans="1:13" s="4" customFormat="1" ht="35.25" customHeight="1">
      <c r="A32" s="2" t="s">
        <v>127</v>
      </c>
      <c r="B32" s="3" t="s">
        <v>54</v>
      </c>
      <c r="C32" s="2" t="s">
        <v>36</v>
      </c>
      <c r="D32" s="2" t="s">
        <v>103</v>
      </c>
      <c r="E32" s="2" t="s">
        <v>53</v>
      </c>
      <c r="F32" s="2">
        <f>46.6-26.438</f>
        <v>20.162000000000003</v>
      </c>
      <c r="G32" s="2"/>
      <c r="H32" s="2"/>
      <c r="I32" s="2"/>
      <c r="J32" s="2">
        <f>F32</f>
        <v>20.162000000000003</v>
      </c>
      <c r="K32" s="2"/>
      <c r="L32" s="2"/>
      <c r="M32" s="16"/>
    </row>
    <row r="33" spans="1:13" s="4" customFormat="1" ht="35.25" customHeight="1">
      <c r="A33" s="2">
        <v>13</v>
      </c>
      <c r="B33" s="3" t="s">
        <v>18</v>
      </c>
      <c r="C33" s="2" t="s">
        <v>85</v>
      </c>
      <c r="D33" s="2" t="s">
        <v>86</v>
      </c>
      <c r="E33" s="2" t="s">
        <v>24</v>
      </c>
      <c r="F33" s="2">
        <v>14.5</v>
      </c>
      <c r="G33" s="23"/>
      <c r="H33" s="23"/>
      <c r="I33" s="23"/>
      <c r="J33" s="19"/>
      <c r="K33" s="24">
        <f>F33</f>
        <v>14.5</v>
      </c>
      <c r="L33" s="23"/>
      <c r="M33" s="16"/>
    </row>
    <row r="34" spans="1:13" s="4" customFormat="1" ht="36" customHeight="1">
      <c r="A34" s="2">
        <v>14</v>
      </c>
      <c r="B34" s="3" t="s">
        <v>55</v>
      </c>
      <c r="C34" s="2" t="s">
        <v>37</v>
      </c>
      <c r="D34" s="2" t="s">
        <v>87</v>
      </c>
      <c r="E34" s="2" t="s">
        <v>71</v>
      </c>
      <c r="F34" s="2">
        <v>11.205</v>
      </c>
      <c r="G34" s="21"/>
      <c r="H34" s="21"/>
      <c r="I34" s="21"/>
      <c r="J34" s="22">
        <f>F34</f>
        <v>11.205</v>
      </c>
      <c r="K34" s="21"/>
      <c r="L34" s="21"/>
      <c r="M34" s="16"/>
    </row>
    <row r="35" spans="1:13" s="4" customFormat="1" ht="36" customHeight="1">
      <c r="A35" s="2">
        <v>15</v>
      </c>
      <c r="B35" s="3" t="s">
        <v>56</v>
      </c>
      <c r="C35" s="2" t="s">
        <v>104</v>
      </c>
      <c r="D35" s="2" t="s">
        <v>88</v>
      </c>
      <c r="E35" s="2" t="s">
        <v>72</v>
      </c>
      <c r="F35" s="15">
        <v>15</v>
      </c>
      <c r="G35" s="19"/>
      <c r="H35" s="15"/>
      <c r="I35" s="15"/>
      <c r="J35" s="15">
        <f>F35</f>
        <v>15</v>
      </c>
      <c r="K35" s="15"/>
      <c r="L35" s="15"/>
      <c r="M35" s="16"/>
    </row>
    <row r="36" spans="1:13" s="4" customFormat="1" ht="19.5" customHeight="1">
      <c r="A36" s="2">
        <v>16</v>
      </c>
      <c r="B36" s="3" t="s">
        <v>57</v>
      </c>
      <c r="C36" s="2"/>
      <c r="D36" s="2"/>
      <c r="E36" s="2"/>
      <c r="F36" s="17">
        <f>SUBTOTAL(9,F37:F38)</f>
        <v>6</v>
      </c>
      <c r="G36" s="19"/>
      <c r="H36" s="15"/>
      <c r="I36" s="15"/>
      <c r="J36" s="15"/>
      <c r="K36" s="15"/>
      <c r="L36" s="15"/>
      <c r="M36" s="16"/>
    </row>
    <row r="37" spans="1:13" s="4" customFormat="1" ht="36" customHeight="1">
      <c r="A37" s="2">
        <v>16.1</v>
      </c>
      <c r="B37" s="3" t="s">
        <v>57</v>
      </c>
      <c r="C37" s="2" t="s">
        <v>105</v>
      </c>
      <c r="D37" s="2" t="s">
        <v>106</v>
      </c>
      <c r="E37" s="2" t="s">
        <v>73</v>
      </c>
      <c r="F37" s="18">
        <v>2.6</v>
      </c>
      <c r="G37" s="15"/>
      <c r="H37" s="15"/>
      <c r="I37" s="15"/>
      <c r="J37" s="18">
        <f>F37</f>
        <v>2.6</v>
      </c>
      <c r="K37" s="19"/>
      <c r="L37" s="15"/>
      <c r="M37" s="30" t="s">
        <v>75</v>
      </c>
    </row>
    <row r="38" spans="1:13" s="4" customFormat="1" ht="48.75" customHeight="1">
      <c r="A38" s="2">
        <v>16.2</v>
      </c>
      <c r="B38" s="3" t="s">
        <v>57</v>
      </c>
      <c r="C38" s="2" t="s">
        <v>107</v>
      </c>
      <c r="D38" s="2" t="s">
        <v>108</v>
      </c>
      <c r="E38" s="2" t="s">
        <v>74</v>
      </c>
      <c r="F38" s="18">
        <v>3.4</v>
      </c>
      <c r="G38" s="15"/>
      <c r="H38" s="15"/>
      <c r="I38" s="15"/>
      <c r="J38" s="18">
        <f>F38</f>
        <v>3.4</v>
      </c>
      <c r="K38" s="19"/>
      <c r="L38" s="15"/>
      <c r="M38" s="30"/>
    </row>
    <row r="39" spans="1:13" s="4" customFormat="1" ht="47.25">
      <c r="A39" s="2">
        <v>17</v>
      </c>
      <c r="B39" s="3" t="s">
        <v>58</v>
      </c>
      <c r="C39" s="2" t="s">
        <v>132</v>
      </c>
      <c r="D39" s="2" t="s">
        <v>38</v>
      </c>
      <c r="E39" s="2" t="s">
        <v>25</v>
      </c>
      <c r="F39" s="18">
        <v>2.5</v>
      </c>
      <c r="G39" s="18"/>
      <c r="H39" s="18"/>
      <c r="I39" s="18">
        <f>F39</f>
        <v>2.5</v>
      </c>
      <c r="J39" s="18"/>
      <c r="K39" s="18"/>
      <c r="L39" s="18"/>
      <c r="M39" s="16"/>
    </row>
    <row r="40" spans="1:13" s="4" customFormat="1" ht="31.5">
      <c r="A40" s="2">
        <v>18</v>
      </c>
      <c r="B40" s="3" t="s">
        <v>59</v>
      </c>
      <c r="C40" s="2" t="s">
        <v>136</v>
      </c>
      <c r="D40" s="2" t="s">
        <v>89</v>
      </c>
      <c r="E40" s="2" t="s">
        <v>27</v>
      </c>
      <c r="F40" s="15">
        <v>2</v>
      </c>
      <c r="G40" s="15"/>
      <c r="H40" s="15"/>
      <c r="I40" s="15">
        <f>F40</f>
        <v>2</v>
      </c>
      <c r="J40" s="15"/>
      <c r="K40" s="15"/>
      <c r="L40" s="15"/>
      <c r="M40" s="16"/>
    </row>
    <row r="41" spans="1:13" s="4" customFormat="1" ht="15.75">
      <c r="A41" s="2">
        <v>19</v>
      </c>
      <c r="B41" s="3" t="s">
        <v>60</v>
      </c>
      <c r="C41" s="2"/>
      <c r="D41" s="2"/>
      <c r="E41" s="2"/>
      <c r="F41" s="17">
        <f>SUBTOTAL(9,F42:F44)</f>
        <v>32</v>
      </c>
      <c r="G41" s="15"/>
      <c r="H41" s="15"/>
      <c r="I41" s="15"/>
      <c r="J41" s="15"/>
      <c r="K41" s="15"/>
      <c r="L41" s="15"/>
      <c r="M41" s="16"/>
    </row>
    <row r="42" spans="1:13" s="4" customFormat="1" ht="31.5">
      <c r="A42" s="2" t="s">
        <v>124</v>
      </c>
      <c r="B42" s="3" t="s">
        <v>60</v>
      </c>
      <c r="C42" s="2" t="s">
        <v>90</v>
      </c>
      <c r="D42" s="2" t="s">
        <v>109</v>
      </c>
      <c r="E42" s="2" t="s">
        <v>92</v>
      </c>
      <c r="F42" s="6">
        <v>14.45</v>
      </c>
      <c r="G42" s="15"/>
      <c r="H42" s="15"/>
      <c r="I42" s="15"/>
      <c r="J42" s="15"/>
      <c r="K42" s="15"/>
      <c r="L42" s="15">
        <f>F42</f>
        <v>14.45</v>
      </c>
      <c r="M42" s="16"/>
    </row>
    <row r="43" spans="1:13" s="4" customFormat="1" ht="31.5">
      <c r="A43" s="2" t="s">
        <v>125</v>
      </c>
      <c r="B43" s="3" t="s">
        <v>60</v>
      </c>
      <c r="C43" s="2" t="s">
        <v>54</v>
      </c>
      <c r="D43" s="2" t="s">
        <v>64</v>
      </c>
      <c r="E43" s="2" t="s">
        <v>65</v>
      </c>
      <c r="F43" s="18">
        <v>6.3</v>
      </c>
      <c r="G43" s="18"/>
      <c r="H43" s="18"/>
      <c r="I43" s="18">
        <v>6.3</v>
      </c>
      <c r="J43" s="15"/>
      <c r="K43" s="19"/>
      <c r="L43" s="6"/>
      <c r="M43" s="16"/>
    </row>
    <row r="44" spans="1:13" s="4" customFormat="1" ht="47.25">
      <c r="A44" s="2" t="s">
        <v>126</v>
      </c>
      <c r="B44" s="3" t="s">
        <v>60</v>
      </c>
      <c r="C44" s="2" t="s">
        <v>64</v>
      </c>
      <c r="D44" s="2" t="s">
        <v>91</v>
      </c>
      <c r="E44" s="2" t="s">
        <v>66</v>
      </c>
      <c r="F44" s="6">
        <v>11.25</v>
      </c>
      <c r="G44" s="18"/>
      <c r="H44" s="18"/>
      <c r="I44" s="18"/>
      <c r="J44" s="15"/>
      <c r="K44" s="15"/>
      <c r="L44" s="6">
        <f>F44</f>
        <v>11.25</v>
      </c>
      <c r="M44" s="16"/>
    </row>
    <row r="45" spans="1:13" s="4" customFormat="1" ht="47.25">
      <c r="A45" s="2">
        <v>20</v>
      </c>
      <c r="B45" s="3" t="s">
        <v>61</v>
      </c>
      <c r="C45" s="2" t="s">
        <v>39</v>
      </c>
      <c r="D45" s="2" t="s">
        <v>93</v>
      </c>
      <c r="E45" s="2" t="s">
        <v>76</v>
      </c>
      <c r="F45" s="15">
        <v>12</v>
      </c>
      <c r="G45" s="15"/>
      <c r="H45" s="19"/>
      <c r="I45" s="15"/>
      <c r="J45" s="15"/>
      <c r="K45" s="15">
        <f>F45</f>
        <v>12</v>
      </c>
      <c r="L45" s="15"/>
      <c r="M45" s="16"/>
    </row>
    <row r="46" spans="1:13" s="4" customFormat="1" ht="47.25">
      <c r="A46" s="2">
        <v>21</v>
      </c>
      <c r="B46" s="3" t="s">
        <v>62</v>
      </c>
      <c r="C46" s="2" t="s">
        <v>94</v>
      </c>
      <c r="D46" s="2" t="s">
        <v>95</v>
      </c>
      <c r="E46" s="2" t="s">
        <v>26</v>
      </c>
      <c r="F46" s="15">
        <v>7</v>
      </c>
      <c r="G46" s="15"/>
      <c r="H46" s="15"/>
      <c r="I46" s="15"/>
      <c r="J46" s="15">
        <f>F46</f>
        <v>7</v>
      </c>
      <c r="K46" s="15"/>
      <c r="L46" s="15"/>
      <c r="M46" s="16"/>
    </row>
    <row r="47" spans="1:13" s="4" customFormat="1" ht="31.5">
      <c r="A47" s="2">
        <v>22</v>
      </c>
      <c r="B47" s="3" t="s">
        <v>77</v>
      </c>
      <c r="C47" s="2" t="s">
        <v>40</v>
      </c>
      <c r="D47" s="2" t="s">
        <v>63</v>
      </c>
      <c r="E47" s="2" t="s">
        <v>27</v>
      </c>
      <c r="F47" s="2">
        <v>2</v>
      </c>
      <c r="G47" s="2"/>
      <c r="H47" s="2"/>
      <c r="I47" s="2"/>
      <c r="J47" s="19"/>
      <c r="K47" s="2">
        <f>F47</f>
        <v>2</v>
      </c>
      <c r="L47" s="2"/>
      <c r="M47" s="16"/>
    </row>
  </sheetData>
  <sheetProtection/>
  <mergeCells count="5">
    <mergeCell ref="A1:M1"/>
    <mergeCell ref="A3:M3"/>
    <mergeCell ref="M37:M38"/>
    <mergeCell ref="L4:M4"/>
    <mergeCell ref="A2:M2"/>
  </mergeCells>
  <printOptions/>
  <pageMargins left="0.5511811023622047" right="0.15748031496062992" top="0.4330708661417323" bottom="0.2755905511811024" header="0.1968503937007874" footer="0.196850393700787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cp:lastPrinted>2017-04-26T00:47:32Z</cp:lastPrinted>
  <dcterms:created xsi:type="dcterms:W3CDTF">2016-04-07T06:58:01Z</dcterms:created>
  <dcterms:modified xsi:type="dcterms:W3CDTF">2017-04-28T03:19:31Z</dcterms:modified>
  <cp:category/>
  <cp:version/>
  <cp:contentType/>
  <cp:contentStatus/>
</cp:coreProperties>
</file>