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40" tabRatio="937" activeTab="0"/>
  </bookViews>
  <sheets>
    <sheet name="Tờ trình 40 HS" sheetId="1" r:id="rId1"/>
  </sheets>
  <definedNames/>
  <calcPr fullCalcOnLoad="1"/>
</workbook>
</file>

<file path=xl/sharedStrings.xml><?xml version="1.0" encoding="utf-8"?>
<sst xmlns="http://schemas.openxmlformats.org/spreadsheetml/2006/main" count="110" uniqueCount="90">
  <si>
    <t>TT</t>
  </si>
  <si>
    <t>ĐƠN VỊ</t>
  </si>
  <si>
    <t>SỐ LỚP</t>
  </si>
  <si>
    <t>Tổng số</t>
  </si>
  <si>
    <t>Chia ra</t>
  </si>
  <si>
    <t>Chuyển tiếp</t>
  </si>
  <si>
    <t>Tuyển mới</t>
  </si>
  <si>
    <t>SỐ HỌC SINH</t>
  </si>
  <si>
    <t>GHI CHÚ</t>
  </si>
  <si>
    <t xml:space="preserve">THPT Minh Hoá </t>
  </si>
  <si>
    <t>THCS và THPT Trung Hoá</t>
  </si>
  <si>
    <t xml:space="preserve">THCS và THPT Hoá Tiến </t>
  </si>
  <si>
    <t>THPT Tuyên Hoá</t>
  </si>
  <si>
    <t>THPT Phan Bội Châu</t>
  </si>
  <si>
    <t>THPT Lê Trực</t>
  </si>
  <si>
    <t>THCS và THPT Bắc Sơn</t>
  </si>
  <si>
    <t>THCS và THPT Việt Trung</t>
  </si>
  <si>
    <t>THPT Đào Duy Từ</t>
  </si>
  <si>
    <t>THPT Đồng Hới</t>
  </si>
  <si>
    <t>THPT Quảng Ninh</t>
  </si>
  <si>
    <t>THPT Ninh Châu</t>
  </si>
  <si>
    <t>Nguyễn Hữu Cảnh</t>
  </si>
  <si>
    <t>THPT Trần Hưng Đạo</t>
  </si>
  <si>
    <t>THPT LệThuỷ</t>
  </si>
  <si>
    <t>THPT Hoàng Hoa Thám</t>
  </si>
  <si>
    <t>THCS và THPT D. Văn An</t>
  </si>
  <si>
    <t>Kỹ thuật Lệ Thuỷ</t>
  </si>
  <si>
    <t>Nguyễn Chí Thanh</t>
  </si>
  <si>
    <t>THPT Chuyên Quảng Bình</t>
  </si>
  <si>
    <t>THPT Dân tộc nội trú tỉnh</t>
  </si>
  <si>
    <t>A</t>
  </si>
  <si>
    <t>THPT, THCS&amp;THPT</t>
  </si>
  <si>
    <t>a. THPT</t>
  </si>
  <si>
    <t>b. THCS</t>
  </si>
  <si>
    <t>Cộng huyện Minh Hóa</t>
  </si>
  <si>
    <t>a. THPT (công lập)</t>
  </si>
  <si>
    <t>Cộng huyện Tuyên Hóa</t>
  </si>
  <si>
    <t>Cộng huyện Bố Trạch</t>
  </si>
  <si>
    <t>CộngTP Đồng Hới</t>
  </si>
  <si>
    <t>* Công lập</t>
  </si>
  <si>
    <t>Cộng huyện Quảng Ninh</t>
  </si>
  <si>
    <t>Cộng huyện Lệ Thủy</t>
  </si>
  <si>
    <t>Cộng THPT</t>
  </si>
  <si>
    <t>B</t>
  </si>
  <si>
    <t>BỔ TÚC THPT</t>
  </si>
  <si>
    <t>C</t>
  </si>
  <si>
    <t>CỘNG TOÀN TỈNH</t>
  </si>
  <si>
    <t>1. THPT</t>
  </si>
  <si>
    <t>2. BT THPT</t>
  </si>
  <si>
    <t>3. BT THPT có học nghề</t>
  </si>
  <si>
    <t>4. THCS</t>
  </si>
  <si>
    <t>CỘNG KHỐI PHỔ THÔNG:</t>
  </si>
  <si>
    <t>THPT:   * Công lập</t>
  </si>
  <si>
    <r>
      <t xml:space="preserve">a. THPT: </t>
    </r>
    <r>
      <rPr>
        <b/>
        <i/>
        <sz val="11"/>
        <color indexed="8"/>
        <rFont val="Times New Roman"/>
        <family val="1"/>
      </rPr>
      <t>* Công lập</t>
    </r>
  </si>
  <si>
    <t>b. THCS (công lập)</t>
  </si>
  <si>
    <t>THPT Phan Đình Phùng</t>
  </si>
  <si>
    <t xml:space="preserve">              * Tư thục</t>
  </si>
  <si>
    <t>THCS&amp;THPT Chu Văn An</t>
  </si>
  <si>
    <t>THCS (Tư thục)</t>
  </si>
  <si>
    <r>
      <t xml:space="preserve">b. THCS: * </t>
    </r>
    <r>
      <rPr>
        <b/>
        <i/>
        <sz val="11"/>
        <color indexed="8"/>
        <rFont val="Times New Roman"/>
        <family val="1"/>
      </rPr>
      <t>Công lập</t>
    </r>
  </si>
  <si>
    <t xml:space="preserve">                  * Tư thục</t>
  </si>
  <si>
    <t>Công THCS</t>
  </si>
  <si>
    <r>
      <t xml:space="preserve">               </t>
    </r>
    <r>
      <rPr>
        <b/>
        <i/>
        <sz val="11"/>
        <color indexed="8"/>
        <rFont val="Times New Roman"/>
        <family val="1"/>
      </rPr>
      <t xml:space="preserve"> * Tư thục</t>
    </r>
  </si>
  <si>
    <t>* Tư thục</t>
  </si>
  <si>
    <t>Cộng huyện Quảng Trạch</t>
  </si>
  <si>
    <t>a. THPT (Tư thục)</t>
  </si>
  <si>
    <t>b. THCS (Tư thục)</t>
  </si>
  <si>
    <t>Tuyển mới: Có 01 lớp không chuyên</t>
  </si>
  <si>
    <t>THPT Lương Thế Vinh</t>
  </si>
  <si>
    <t>THPT Lê Hồng Phong</t>
  </si>
  <si>
    <t>THPT Quang Trung</t>
  </si>
  <si>
    <t>THPT Nguyễn Bỉnh Khiêm</t>
  </si>
  <si>
    <t>THPT Lê Lợi</t>
  </si>
  <si>
    <t>THPT Lê Quý Đôn</t>
  </si>
  <si>
    <t>THPT Ngô Quyền</t>
  </si>
  <si>
    <t>THPT Hùng Vương</t>
  </si>
  <si>
    <t>THPT Nguyễn Trãi</t>
  </si>
  <si>
    <t>THPT Trần Phú</t>
  </si>
  <si>
    <t>GD - DN Minh Hoá</t>
  </si>
  <si>
    <t>GD - DN Tuyên Hóa</t>
  </si>
  <si>
    <t>GD - DN Quảng Trạch</t>
  </si>
  <si>
    <t>GD - DN TX Ba Đồn</t>
  </si>
  <si>
    <t>GD - DN Bố Trạch</t>
  </si>
  <si>
    <t>GD - DN Quảng Ninh</t>
  </si>
  <si>
    <t>GD - DN Lệ Thuỷ</t>
  </si>
  <si>
    <t>KẾ HOẠCH NĂM HỌC 2017-2018</t>
  </si>
  <si>
    <t>GD - DN Đồng Hới (BT THPT có học nghề)</t>
  </si>
  <si>
    <t>CÁC TRUNG TÂM GD-DN NĂM HỌC 2017-2018</t>
  </si>
  <si>
    <t>KẾ HOẠCH PHÁT TRIỂN LỚP, HỌC SINH CÁC TRƯỜNG THPT, THCS&amp;THPT;</t>
  </si>
  <si>
    <t>Kèm theo Quyết định số        /QĐ-UBND, ngày      tháng      năm 2017 của UBND tỉnh Q.Bình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</si>
</sst>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0.0000"/>
    <numFmt numFmtId="190" formatCode="0.000"/>
    <numFmt numFmtId="191" formatCode="0.000000"/>
    <numFmt numFmtId="192" formatCode="0.00000"/>
    <numFmt numFmtId="193" formatCode="0.0000000"/>
    <numFmt numFmtId="194" formatCode="0.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3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indent="2"/>
    </xf>
    <xf numFmtId="0" fontId="2" fillId="0" borderId="10" xfId="0" applyFont="1" applyBorder="1" applyAlignment="1">
      <alignment horizontal="left" indent="2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indent="2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97"/>
  <sheetViews>
    <sheetView tabSelected="1" view="pageBreakPreview" zoomScale="115" zoomScaleSheetLayoutView="115" zoomScalePageLayoutView="0" workbookViewId="0" topLeftCell="A1">
      <pane ySplit="1" topLeftCell="BM2" activePane="bottomLeft" state="frozen"/>
      <selection pane="topLeft" activeCell="A1" sqref="A1"/>
      <selection pane="bottomLeft" activeCell="A3" sqref="A3:I3"/>
    </sheetView>
  </sheetViews>
  <sheetFormatPr defaultColWidth="9.140625" defaultRowHeight="15"/>
  <cols>
    <col min="1" max="1" width="4.28125" style="1" customWidth="1"/>
    <col min="2" max="2" width="28.57421875" style="1" customWidth="1"/>
    <col min="3" max="3" width="9.00390625" style="1" customWidth="1"/>
    <col min="4" max="4" width="8.57421875" style="1" customWidth="1"/>
    <col min="5" max="5" width="8.7109375" style="1" customWidth="1"/>
    <col min="6" max="8" width="9.140625" style="1" customWidth="1"/>
    <col min="9" max="9" width="12.28125" style="1" customWidth="1"/>
    <col min="10" max="16384" width="9.140625" style="1" customWidth="1"/>
  </cols>
  <sheetData>
    <row r="1" spans="1:9" ht="16.5">
      <c r="A1" s="46" t="s">
        <v>88</v>
      </c>
      <c r="B1" s="46"/>
      <c r="C1" s="46"/>
      <c r="D1" s="46"/>
      <c r="E1" s="46"/>
      <c r="F1" s="46"/>
      <c r="G1" s="46"/>
      <c r="H1" s="46"/>
      <c r="I1" s="46"/>
    </row>
    <row r="2" spans="1:9" ht="16.5">
      <c r="A2" s="46" t="s">
        <v>87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7" t="s">
        <v>89</v>
      </c>
      <c r="B3" s="47"/>
      <c r="C3" s="47"/>
      <c r="D3" s="47"/>
      <c r="E3" s="47"/>
      <c r="F3" s="47"/>
      <c r="G3" s="47"/>
      <c r="H3" s="47"/>
      <c r="I3" s="47"/>
    </row>
    <row r="5" spans="1:9" ht="15">
      <c r="A5" s="41" t="s">
        <v>0</v>
      </c>
      <c r="B5" s="41" t="s">
        <v>1</v>
      </c>
      <c r="C5" s="48" t="s">
        <v>85</v>
      </c>
      <c r="D5" s="49"/>
      <c r="E5" s="49"/>
      <c r="F5" s="49"/>
      <c r="G5" s="49"/>
      <c r="H5" s="50"/>
      <c r="I5" s="41" t="s">
        <v>8</v>
      </c>
    </row>
    <row r="6" spans="1:9" ht="15">
      <c r="A6" s="42"/>
      <c r="B6" s="42"/>
      <c r="C6" s="48" t="s">
        <v>2</v>
      </c>
      <c r="D6" s="49"/>
      <c r="E6" s="50"/>
      <c r="F6" s="48" t="s">
        <v>7</v>
      </c>
      <c r="G6" s="49"/>
      <c r="H6" s="50"/>
      <c r="I6" s="42"/>
    </row>
    <row r="7" spans="1:9" ht="15">
      <c r="A7" s="42"/>
      <c r="B7" s="42"/>
      <c r="C7" s="41" t="s">
        <v>3</v>
      </c>
      <c r="D7" s="44" t="s">
        <v>4</v>
      </c>
      <c r="E7" s="45"/>
      <c r="F7" s="41" t="s">
        <v>3</v>
      </c>
      <c r="G7" s="44" t="s">
        <v>4</v>
      </c>
      <c r="H7" s="45"/>
      <c r="I7" s="42"/>
    </row>
    <row r="8" spans="1:9" ht="30">
      <c r="A8" s="43"/>
      <c r="B8" s="43"/>
      <c r="C8" s="43"/>
      <c r="D8" s="2" t="s">
        <v>5</v>
      </c>
      <c r="E8" s="2" t="s">
        <v>6</v>
      </c>
      <c r="F8" s="43"/>
      <c r="G8" s="2" t="s">
        <v>5</v>
      </c>
      <c r="H8" s="2" t="s">
        <v>6</v>
      </c>
      <c r="I8" s="43"/>
    </row>
    <row r="9" spans="1:9" ht="15">
      <c r="A9" s="22" t="s">
        <v>30</v>
      </c>
      <c r="B9" s="24" t="s">
        <v>31</v>
      </c>
      <c r="C9" s="22"/>
      <c r="D9" s="2"/>
      <c r="E9" s="2"/>
      <c r="F9" s="22"/>
      <c r="G9" s="2"/>
      <c r="H9" s="2"/>
      <c r="I9" s="22"/>
    </row>
    <row r="10" spans="1:9" ht="15">
      <c r="A10" s="3">
        <v>1</v>
      </c>
      <c r="B10" s="3" t="s">
        <v>9</v>
      </c>
      <c r="C10" s="22">
        <f>D10+E10</f>
        <v>19</v>
      </c>
      <c r="D10" s="3">
        <v>12</v>
      </c>
      <c r="E10" s="3">
        <v>7</v>
      </c>
      <c r="F10" s="22">
        <f aca="true" t="shared" si="0" ref="F10:F83">G10+H10</f>
        <v>744</v>
      </c>
      <c r="G10" s="3">
        <v>464</v>
      </c>
      <c r="H10" s="3">
        <f aca="true" t="shared" si="1" ref="H10:H16">E10*40</f>
        <v>280</v>
      </c>
      <c r="I10" s="3"/>
    </row>
    <row r="11" spans="1:9" ht="15">
      <c r="A11" s="3">
        <v>2</v>
      </c>
      <c r="B11" s="3" t="s">
        <v>10</v>
      </c>
      <c r="C11" s="22">
        <f aca="true" t="shared" si="2" ref="C11:C16">D11+E11</f>
        <v>20</v>
      </c>
      <c r="D11" s="3">
        <v>14</v>
      </c>
      <c r="E11" s="3">
        <v>6</v>
      </c>
      <c r="F11" s="22">
        <f t="shared" si="0"/>
        <v>645</v>
      </c>
      <c r="G11" s="3">
        <v>405</v>
      </c>
      <c r="H11" s="3">
        <f t="shared" si="1"/>
        <v>240</v>
      </c>
      <c r="I11" s="3"/>
    </row>
    <row r="12" spans="1:9" ht="15">
      <c r="A12" s="5"/>
      <c r="B12" s="19" t="s">
        <v>32</v>
      </c>
      <c r="C12" s="22">
        <f t="shared" si="2"/>
        <v>8</v>
      </c>
      <c r="D12" s="5">
        <v>5</v>
      </c>
      <c r="E12" s="5">
        <v>3</v>
      </c>
      <c r="F12" s="23">
        <f t="shared" si="0"/>
        <v>290</v>
      </c>
      <c r="G12" s="5">
        <v>170</v>
      </c>
      <c r="H12" s="3">
        <f t="shared" si="1"/>
        <v>120</v>
      </c>
      <c r="I12" s="5"/>
    </row>
    <row r="13" spans="1:9" ht="15">
      <c r="A13" s="5"/>
      <c r="B13" s="19" t="s">
        <v>33</v>
      </c>
      <c r="C13" s="22">
        <f t="shared" si="2"/>
        <v>12</v>
      </c>
      <c r="D13" s="5">
        <v>9</v>
      </c>
      <c r="E13" s="5">
        <v>3</v>
      </c>
      <c r="F13" s="23">
        <f t="shared" si="0"/>
        <v>355</v>
      </c>
      <c r="G13" s="5">
        <v>235</v>
      </c>
      <c r="H13" s="3">
        <f t="shared" si="1"/>
        <v>120</v>
      </c>
      <c r="I13" s="5"/>
    </row>
    <row r="14" spans="1:9" ht="15">
      <c r="A14" s="3">
        <v>3</v>
      </c>
      <c r="B14" s="3" t="s">
        <v>11</v>
      </c>
      <c r="C14" s="22">
        <f t="shared" si="2"/>
        <v>18</v>
      </c>
      <c r="D14" s="3">
        <v>12</v>
      </c>
      <c r="E14" s="3">
        <v>6</v>
      </c>
      <c r="F14" s="22">
        <f t="shared" si="0"/>
        <v>681</v>
      </c>
      <c r="G14" s="3">
        <v>441</v>
      </c>
      <c r="H14" s="3">
        <f t="shared" si="1"/>
        <v>240</v>
      </c>
      <c r="I14" s="3"/>
    </row>
    <row r="15" spans="1:9" ht="15">
      <c r="A15" s="5"/>
      <c r="B15" s="31" t="s">
        <v>32</v>
      </c>
      <c r="C15" s="29">
        <f t="shared" si="2"/>
        <v>10</v>
      </c>
      <c r="D15" s="28">
        <v>6</v>
      </c>
      <c r="E15" s="28">
        <v>4</v>
      </c>
      <c r="F15" s="30">
        <f>G15+H15</f>
        <v>378</v>
      </c>
      <c r="G15" s="28">
        <v>218</v>
      </c>
      <c r="H15" s="3">
        <f t="shared" si="1"/>
        <v>160</v>
      </c>
      <c r="I15" s="5"/>
    </row>
    <row r="16" spans="1:9" ht="15">
      <c r="A16" s="5"/>
      <c r="B16" s="19" t="s">
        <v>33</v>
      </c>
      <c r="C16" s="22">
        <f t="shared" si="2"/>
        <v>8</v>
      </c>
      <c r="D16" s="5">
        <v>6</v>
      </c>
      <c r="E16" s="5">
        <v>2</v>
      </c>
      <c r="F16" s="23">
        <f>G16+H16</f>
        <v>303</v>
      </c>
      <c r="G16" s="5">
        <v>223</v>
      </c>
      <c r="H16" s="3">
        <f t="shared" si="1"/>
        <v>80</v>
      </c>
      <c r="I16" s="4"/>
    </row>
    <row r="17" spans="1:9" ht="15">
      <c r="A17" s="4"/>
      <c r="B17" s="4" t="s">
        <v>34</v>
      </c>
      <c r="C17" s="22">
        <f>D17+E17</f>
        <v>57</v>
      </c>
      <c r="D17" s="4">
        <f>D18+D19</f>
        <v>38</v>
      </c>
      <c r="E17" s="4">
        <f>E18+E19</f>
        <v>19</v>
      </c>
      <c r="F17" s="22">
        <f t="shared" si="0"/>
        <v>2070</v>
      </c>
      <c r="G17" s="4">
        <f>G18+G19</f>
        <v>1310</v>
      </c>
      <c r="H17" s="4">
        <f>H18+H19</f>
        <v>760</v>
      </c>
      <c r="I17" s="6"/>
    </row>
    <row r="18" spans="1:9" ht="15">
      <c r="A18" s="6"/>
      <c r="B18" s="20" t="s">
        <v>35</v>
      </c>
      <c r="C18" s="22">
        <f>D18+E18</f>
        <v>37</v>
      </c>
      <c r="D18" s="6">
        <f>D15+D12+D10</f>
        <v>23</v>
      </c>
      <c r="E18" s="6">
        <f>E15+E12+E10</f>
        <v>14</v>
      </c>
      <c r="F18" s="23">
        <f t="shared" si="0"/>
        <v>1412</v>
      </c>
      <c r="G18" s="6">
        <f>G15+G12+G10</f>
        <v>852</v>
      </c>
      <c r="H18" s="6">
        <f>H15+H12+H10</f>
        <v>560</v>
      </c>
      <c r="I18" s="6"/>
    </row>
    <row r="19" spans="1:9" ht="15">
      <c r="A19" s="6"/>
      <c r="B19" s="20" t="s">
        <v>54</v>
      </c>
      <c r="C19" s="22">
        <f aca="true" t="shared" si="3" ref="C19:C82">D19+E19</f>
        <v>20</v>
      </c>
      <c r="D19" s="6">
        <f>D16+D13</f>
        <v>15</v>
      </c>
      <c r="E19" s="6">
        <f>E16+E13</f>
        <v>5</v>
      </c>
      <c r="F19" s="23">
        <f t="shared" si="0"/>
        <v>658</v>
      </c>
      <c r="G19" s="6">
        <f>G16+G13</f>
        <v>458</v>
      </c>
      <c r="H19" s="6">
        <f>H16+H13</f>
        <v>200</v>
      </c>
      <c r="I19" s="3"/>
    </row>
    <row r="20" spans="1:9" ht="15">
      <c r="A20" s="3">
        <v>4</v>
      </c>
      <c r="B20" s="3" t="s">
        <v>12</v>
      </c>
      <c r="C20" s="22">
        <f t="shared" si="3"/>
        <v>23</v>
      </c>
      <c r="D20" s="3">
        <v>15</v>
      </c>
      <c r="E20" s="3">
        <v>8</v>
      </c>
      <c r="F20" s="22">
        <f t="shared" si="0"/>
        <v>897</v>
      </c>
      <c r="G20" s="3">
        <v>577</v>
      </c>
      <c r="H20" s="3">
        <f aca="true" t="shared" si="4" ref="H20:H25">E20*40</f>
        <v>320</v>
      </c>
      <c r="I20" s="3"/>
    </row>
    <row r="21" spans="1:9" ht="15">
      <c r="A21" s="3">
        <v>5</v>
      </c>
      <c r="B21" s="3" t="s">
        <v>13</v>
      </c>
      <c r="C21" s="22">
        <f t="shared" si="3"/>
        <v>24</v>
      </c>
      <c r="D21" s="3">
        <v>16</v>
      </c>
      <c r="E21" s="3">
        <v>8</v>
      </c>
      <c r="F21" s="22">
        <f t="shared" si="0"/>
        <v>987</v>
      </c>
      <c r="G21" s="3">
        <v>667</v>
      </c>
      <c r="H21" s="3">
        <f t="shared" si="4"/>
        <v>320</v>
      </c>
      <c r="I21" s="3"/>
    </row>
    <row r="22" spans="1:9" ht="15">
      <c r="A22" s="3">
        <v>6</v>
      </c>
      <c r="B22" s="3" t="s">
        <v>14</v>
      </c>
      <c r="C22" s="22">
        <f t="shared" si="3"/>
        <v>29</v>
      </c>
      <c r="D22" s="3">
        <v>19</v>
      </c>
      <c r="E22" s="3">
        <v>10</v>
      </c>
      <c r="F22" s="22">
        <f t="shared" si="0"/>
        <v>1147</v>
      </c>
      <c r="G22" s="3">
        <v>747</v>
      </c>
      <c r="H22" s="3">
        <f t="shared" si="4"/>
        <v>400</v>
      </c>
      <c r="I22" s="3"/>
    </row>
    <row r="23" spans="1:9" ht="15">
      <c r="A23" s="3">
        <v>7</v>
      </c>
      <c r="B23" s="3" t="s">
        <v>15</v>
      </c>
      <c r="C23" s="22">
        <f t="shared" si="3"/>
        <v>27</v>
      </c>
      <c r="D23" s="3">
        <v>20</v>
      </c>
      <c r="E23" s="3">
        <f>E24+E25</f>
        <v>7</v>
      </c>
      <c r="F23" s="22">
        <f t="shared" si="0"/>
        <v>711</v>
      </c>
      <c r="G23" s="3">
        <v>431</v>
      </c>
      <c r="H23" s="3">
        <f t="shared" si="4"/>
        <v>280</v>
      </c>
      <c r="I23" s="5"/>
    </row>
    <row r="24" spans="1:9" ht="15">
      <c r="A24" s="5"/>
      <c r="B24" s="19" t="s">
        <v>32</v>
      </c>
      <c r="C24" s="22">
        <f t="shared" si="3"/>
        <v>12</v>
      </c>
      <c r="D24" s="3">
        <v>8</v>
      </c>
      <c r="E24" s="5">
        <v>4</v>
      </c>
      <c r="F24" s="23">
        <f t="shared" si="0"/>
        <v>439</v>
      </c>
      <c r="G24" s="5">
        <v>279</v>
      </c>
      <c r="H24" s="3">
        <f t="shared" si="4"/>
        <v>160</v>
      </c>
      <c r="I24" s="5"/>
    </row>
    <row r="25" spans="1:9" ht="15">
      <c r="A25" s="5"/>
      <c r="B25" s="19" t="s">
        <v>33</v>
      </c>
      <c r="C25" s="22">
        <f t="shared" si="3"/>
        <v>15</v>
      </c>
      <c r="D25" s="5">
        <v>12</v>
      </c>
      <c r="E25" s="5">
        <v>3</v>
      </c>
      <c r="F25" s="23">
        <f t="shared" si="0"/>
        <v>272</v>
      </c>
      <c r="G25" s="5">
        <v>152</v>
      </c>
      <c r="H25" s="3">
        <f t="shared" si="4"/>
        <v>120</v>
      </c>
      <c r="I25" s="4"/>
    </row>
    <row r="26" spans="1:9" ht="15">
      <c r="A26" s="4"/>
      <c r="B26" s="4" t="s">
        <v>36</v>
      </c>
      <c r="C26" s="22">
        <f t="shared" si="3"/>
        <v>103</v>
      </c>
      <c r="D26" s="4">
        <f>D27+D28</f>
        <v>70</v>
      </c>
      <c r="E26" s="4">
        <f>E27+E28</f>
        <v>33</v>
      </c>
      <c r="F26" s="22">
        <f t="shared" si="0"/>
        <v>3742</v>
      </c>
      <c r="G26" s="4">
        <f>G27+G28</f>
        <v>2422</v>
      </c>
      <c r="H26" s="4">
        <f>H27+H28</f>
        <v>1320</v>
      </c>
      <c r="I26" s="6"/>
    </row>
    <row r="27" spans="1:9" ht="15">
      <c r="A27" s="6"/>
      <c r="B27" s="20" t="s">
        <v>35</v>
      </c>
      <c r="C27" s="22">
        <f t="shared" si="3"/>
        <v>88</v>
      </c>
      <c r="D27" s="6">
        <f>D24+D22+D21+D20</f>
        <v>58</v>
      </c>
      <c r="E27" s="6">
        <f>E24+E22+E21+E20</f>
        <v>30</v>
      </c>
      <c r="F27" s="23">
        <f t="shared" si="0"/>
        <v>3470</v>
      </c>
      <c r="G27" s="6">
        <f>G24+G22+G21+G20</f>
        <v>2270</v>
      </c>
      <c r="H27" s="6">
        <f>H24+H22+H21+H20</f>
        <v>1200</v>
      </c>
      <c r="I27" s="6"/>
    </row>
    <row r="28" spans="1:9" ht="15">
      <c r="A28" s="6"/>
      <c r="B28" s="20" t="s">
        <v>54</v>
      </c>
      <c r="C28" s="22">
        <f t="shared" si="3"/>
        <v>15</v>
      </c>
      <c r="D28" s="6">
        <f>D25</f>
        <v>12</v>
      </c>
      <c r="E28" s="6">
        <f>E25</f>
        <v>3</v>
      </c>
      <c r="F28" s="23">
        <f t="shared" si="0"/>
        <v>272</v>
      </c>
      <c r="G28" s="6">
        <f>G25</f>
        <v>152</v>
      </c>
      <c r="H28" s="6">
        <f>H25</f>
        <v>120</v>
      </c>
      <c r="I28" s="3"/>
    </row>
    <row r="29" spans="1:9" ht="15">
      <c r="A29" s="3">
        <v>8</v>
      </c>
      <c r="B29" s="3" t="s">
        <v>68</v>
      </c>
      <c r="C29" s="22">
        <f t="shared" si="3"/>
        <v>42</v>
      </c>
      <c r="D29" s="3">
        <v>27</v>
      </c>
      <c r="E29" s="3">
        <v>15</v>
      </c>
      <c r="F29" s="22">
        <f t="shared" si="0"/>
        <v>1731</v>
      </c>
      <c r="G29" s="3">
        <v>1131</v>
      </c>
      <c r="H29" s="3">
        <f>E29*40</f>
        <v>600</v>
      </c>
      <c r="I29" s="3"/>
    </row>
    <row r="30" spans="1:9" ht="15">
      <c r="A30" s="3">
        <v>9</v>
      </c>
      <c r="B30" s="3" t="s">
        <v>69</v>
      </c>
      <c r="C30" s="22">
        <f t="shared" si="3"/>
        <v>36</v>
      </c>
      <c r="D30" s="3">
        <v>23</v>
      </c>
      <c r="E30" s="3">
        <v>13</v>
      </c>
      <c r="F30" s="22">
        <f t="shared" si="0"/>
        <v>1464</v>
      </c>
      <c r="G30" s="3">
        <v>944</v>
      </c>
      <c r="H30" s="3">
        <f>E30*40</f>
        <v>520</v>
      </c>
      <c r="I30" s="3"/>
    </row>
    <row r="31" spans="1:9" ht="15">
      <c r="A31" s="3">
        <v>10</v>
      </c>
      <c r="B31" s="3" t="s">
        <v>70</v>
      </c>
      <c r="C31" s="22">
        <f t="shared" si="3"/>
        <v>42</v>
      </c>
      <c r="D31" s="3">
        <v>27</v>
      </c>
      <c r="E31" s="3">
        <v>15</v>
      </c>
      <c r="F31" s="22">
        <f t="shared" si="0"/>
        <v>1709</v>
      </c>
      <c r="G31" s="3">
        <v>1109</v>
      </c>
      <c r="H31" s="3">
        <f>E31*40</f>
        <v>600</v>
      </c>
      <c r="I31" s="3"/>
    </row>
    <row r="32" spans="1:9" ht="15">
      <c r="A32" s="3">
        <v>11</v>
      </c>
      <c r="B32" s="3" t="s">
        <v>71</v>
      </c>
      <c r="C32" s="22">
        <f t="shared" si="3"/>
        <v>31</v>
      </c>
      <c r="D32" s="3">
        <v>20</v>
      </c>
      <c r="E32" s="3">
        <v>11</v>
      </c>
      <c r="F32" s="22">
        <f t="shared" si="0"/>
        <v>1266</v>
      </c>
      <c r="G32" s="3">
        <v>826</v>
      </c>
      <c r="H32" s="3">
        <f>E32*40</f>
        <v>440</v>
      </c>
      <c r="I32" s="3"/>
    </row>
    <row r="33" spans="1:9" ht="15">
      <c r="A33" s="3">
        <v>12</v>
      </c>
      <c r="B33" s="3" t="s">
        <v>72</v>
      </c>
      <c r="C33" s="22">
        <f t="shared" si="3"/>
        <v>24</v>
      </c>
      <c r="D33" s="3">
        <v>15</v>
      </c>
      <c r="E33" s="3">
        <v>9</v>
      </c>
      <c r="F33" s="22">
        <f t="shared" si="0"/>
        <v>960</v>
      </c>
      <c r="G33" s="3">
        <v>600</v>
      </c>
      <c r="H33" s="3">
        <f>E33*40</f>
        <v>360</v>
      </c>
      <c r="I33" s="12"/>
    </row>
    <row r="34" spans="1:9" ht="15">
      <c r="A34" s="12"/>
      <c r="B34" s="7" t="s">
        <v>64</v>
      </c>
      <c r="C34" s="22">
        <f t="shared" si="3"/>
        <v>175</v>
      </c>
      <c r="D34" s="12">
        <f>D29+D30+D31+D32+D33</f>
        <v>112</v>
      </c>
      <c r="E34" s="12">
        <f>E29+E30+E31+E32+E33</f>
        <v>63</v>
      </c>
      <c r="F34" s="22">
        <f t="shared" si="0"/>
        <v>7130</v>
      </c>
      <c r="G34" s="12">
        <f>G29+G30+G31+G32+G33</f>
        <v>4610</v>
      </c>
      <c r="H34" s="12">
        <f>H29+H30+H31+H32+H33</f>
        <v>2520</v>
      </c>
      <c r="I34" s="3"/>
    </row>
    <row r="35" spans="1:9" ht="15">
      <c r="A35" s="3">
        <v>13</v>
      </c>
      <c r="B35" s="3" t="s">
        <v>73</v>
      </c>
      <c r="C35" s="22">
        <f t="shared" si="3"/>
        <v>38</v>
      </c>
      <c r="D35" s="3">
        <v>24</v>
      </c>
      <c r="E35" s="3">
        <v>14</v>
      </c>
      <c r="F35" s="22">
        <f t="shared" si="0"/>
        <v>1575</v>
      </c>
      <c r="G35" s="3">
        <v>1015</v>
      </c>
      <c r="H35" s="3">
        <f>E35*40</f>
        <v>560</v>
      </c>
      <c r="I35" s="3"/>
    </row>
    <row r="36" spans="1:9" ht="15">
      <c r="A36" s="3">
        <v>14</v>
      </c>
      <c r="B36" s="3" t="s">
        <v>75</v>
      </c>
      <c r="C36" s="22">
        <f t="shared" si="3"/>
        <v>27</v>
      </c>
      <c r="D36" s="3">
        <v>17</v>
      </c>
      <c r="E36" s="3">
        <v>10</v>
      </c>
      <c r="F36" s="22">
        <f t="shared" si="0"/>
        <v>1036</v>
      </c>
      <c r="G36" s="3">
        <v>636</v>
      </c>
      <c r="H36" s="3">
        <f aca="true" t="shared" si="5" ref="H36:H41">E36*40</f>
        <v>400</v>
      </c>
      <c r="I36" s="3"/>
    </row>
    <row r="37" spans="1:9" ht="15">
      <c r="A37" s="3">
        <v>15</v>
      </c>
      <c r="B37" s="3" t="s">
        <v>77</v>
      </c>
      <c r="C37" s="22">
        <f t="shared" si="3"/>
        <v>27</v>
      </c>
      <c r="D37" s="3">
        <v>16</v>
      </c>
      <c r="E37" s="3">
        <v>11</v>
      </c>
      <c r="F37" s="22">
        <f t="shared" si="0"/>
        <v>1107</v>
      </c>
      <c r="G37" s="3">
        <v>667</v>
      </c>
      <c r="H37" s="3">
        <f t="shared" si="5"/>
        <v>440</v>
      </c>
      <c r="I37" s="3"/>
    </row>
    <row r="38" spans="1:9" ht="15">
      <c r="A38" s="3">
        <v>16</v>
      </c>
      <c r="B38" s="3" t="s">
        <v>76</v>
      </c>
      <c r="C38" s="22">
        <f t="shared" si="3"/>
        <v>26</v>
      </c>
      <c r="D38" s="3">
        <v>16</v>
      </c>
      <c r="E38" s="3">
        <v>10</v>
      </c>
      <c r="F38" s="22">
        <f t="shared" si="0"/>
        <v>1060</v>
      </c>
      <c r="G38" s="3">
        <v>660</v>
      </c>
      <c r="H38" s="3">
        <f t="shared" si="5"/>
        <v>400</v>
      </c>
      <c r="I38" s="3"/>
    </row>
    <row r="39" spans="1:9" ht="15">
      <c r="A39" s="3">
        <v>17</v>
      </c>
      <c r="B39" s="3" t="s">
        <v>74</v>
      </c>
      <c r="C39" s="22">
        <f t="shared" si="3"/>
        <v>27</v>
      </c>
      <c r="D39" s="3">
        <v>18</v>
      </c>
      <c r="E39" s="3">
        <v>9</v>
      </c>
      <c r="F39" s="22">
        <f t="shared" si="0"/>
        <v>1093</v>
      </c>
      <c r="G39" s="3">
        <v>733</v>
      </c>
      <c r="H39" s="3">
        <f t="shared" si="5"/>
        <v>360</v>
      </c>
      <c r="I39" s="3"/>
    </row>
    <row r="40" spans="1:9" ht="15">
      <c r="A40" s="3">
        <v>18</v>
      </c>
      <c r="B40" s="3" t="s">
        <v>16</v>
      </c>
      <c r="C40" s="22">
        <f t="shared" si="3"/>
        <v>25</v>
      </c>
      <c r="D40" s="3">
        <v>17</v>
      </c>
      <c r="E40" s="3">
        <v>8</v>
      </c>
      <c r="F40" s="22">
        <f t="shared" si="0"/>
        <v>877</v>
      </c>
      <c r="G40" s="3">
        <v>557</v>
      </c>
      <c r="H40" s="3">
        <f t="shared" si="5"/>
        <v>320</v>
      </c>
      <c r="I40" s="5"/>
    </row>
    <row r="41" spans="1:9" ht="15">
      <c r="A41" s="5"/>
      <c r="B41" s="19" t="s">
        <v>32</v>
      </c>
      <c r="C41" s="22">
        <f t="shared" si="3"/>
        <v>13</v>
      </c>
      <c r="D41" s="5">
        <v>8</v>
      </c>
      <c r="E41" s="5">
        <v>5</v>
      </c>
      <c r="F41" s="23">
        <f t="shared" si="0"/>
        <v>453</v>
      </c>
      <c r="G41" s="5">
        <v>253</v>
      </c>
      <c r="H41" s="3">
        <f t="shared" si="5"/>
        <v>200</v>
      </c>
      <c r="I41" s="5"/>
    </row>
    <row r="42" spans="1:9" ht="15">
      <c r="A42" s="5"/>
      <c r="B42" s="19" t="s">
        <v>33</v>
      </c>
      <c r="C42" s="22">
        <f t="shared" si="3"/>
        <v>12</v>
      </c>
      <c r="D42" s="5">
        <v>9</v>
      </c>
      <c r="E42" s="5">
        <v>3</v>
      </c>
      <c r="F42" s="23">
        <f t="shared" si="0"/>
        <v>424</v>
      </c>
      <c r="G42" s="5">
        <v>304</v>
      </c>
      <c r="H42" s="3">
        <f>E42*40</f>
        <v>120</v>
      </c>
      <c r="I42" s="4"/>
    </row>
    <row r="43" spans="1:9" ht="15">
      <c r="A43" s="4"/>
      <c r="B43" s="4" t="s">
        <v>37</v>
      </c>
      <c r="C43" s="22">
        <f t="shared" si="3"/>
        <v>170</v>
      </c>
      <c r="D43" s="4">
        <v>108</v>
      </c>
      <c r="E43" s="4">
        <f>E44+E45</f>
        <v>62</v>
      </c>
      <c r="F43" s="22">
        <f t="shared" si="0"/>
        <v>6748</v>
      </c>
      <c r="G43" s="4">
        <f>G44+G45</f>
        <v>4268</v>
      </c>
      <c r="H43" s="4">
        <f>H44+H45</f>
        <v>2480</v>
      </c>
      <c r="I43" s="6"/>
    </row>
    <row r="44" spans="1:9" ht="15">
      <c r="A44" s="6"/>
      <c r="B44" s="20" t="s">
        <v>35</v>
      </c>
      <c r="C44" s="22">
        <f t="shared" si="3"/>
        <v>158</v>
      </c>
      <c r="D44" s="6">
        <f>D41+D39+D38+D37+D36+D35</f>
        <v>99</v>
      </c>
      <c r="E44" s="6">
        <f>E41+E39+E38+E37+E36+E35</f>
        <v>59</v>
      </c>
      <c r="F44" s="23">
        <f t="shared" si="0"/>
        <v>6324</v>
      </c>
      <c r="G44" s="6">
        <f>G41+G39+G38+G37+G36+G35</f>
        <v>3964</v>
      </c>
      <c r="H44" s="6">
        <f>H41+H39+H38+H37+H36+H35</f>
        <v>2360</v>
      </c>
      <c r="I44" s="6"/>
    </row>
    <row r="45" spans="1:9" ht="15">
      <c r="A45" s="6"/>
      <c r="B45" s="20" t="s">
        <v>54</v>
      </c>
      <c r="C45" s="22">
        <f t="shared" si="3"/>
        <v>12</v>
      </c>
      <c r="D45" s="6">
        <f>D42</f>
        <v>9</v>
      </c>
      <c r="E45" s="6">
        <f>E42</f>
        <v>3</v>
      </c>
      <c r="F45" s="23">
        <f t="shared" si="0"/>
        <v>424</v>
      </c>
      <c r="G45" s="6">
        <f>G42</f>
        <v>304</v>
      </c>
      <c r="H45" s="6">
        <f>H42</f>
        <v>120</v>
      </c>
      <c r="I45" s="3"/>
    </row>
    <row r="46" spans="1:9" ht="15">
      <c r="A46" s="3">
        <v>19</v>
      </c>
      <c r="B46" s="3" t="s">
        <v>17</v>
      </c>
      <c r="C46" s="22">
        <f t="shared" si="3"/>
        <v>34</v>
      </c>
      <c r="D46" s="3">
        <v>22</v>
      </c>
      <c r="E46" s="3">
        <v>12</v>
      </c>
      <c r="F46" s="22">
        <f t="shared" si="0"/>
        <v>1416</v>
      </c>
      <c r="G46" s="3">
        <v>936</v>
      </c>
      <c r="H46" s="3">
        <f aca="true" t="shared" si="6" ref="H46:H51">E46*40</f>
        <v>480</v>
      </c>
      <c r="I46" s="3"/>
    </row>
    <row r="47" spans="1:9" ht="15">
      <c r="A47" s="3">
        <v>20</v>
      </c>
      <c r="B47" s="3" t="s">
        <v>18</v>
      </c>
      <c r="C47" s="22">
        <f t="shared" si="3"/>
        <v>23</v>
      </c>
      <c r="D47" s="3">
        <v>15</v>
      </c>
      <c r="E47" s="3">
        <v>8</v>
      </c>
      <c r="F47" s="22">
        <f t="shared" si="0"/>
        <v>934</v>
      </c>
      <c r="G47" s="3">
        <v>614</v>
      </c>
      <c r="H47" s="3">
        <f t="shared" si="6"/>
        <v>320</v>
      </c>
      <c r="I47" s="21"/>
    </row>
    <row r="48" spans="1:9" ht="15">
      <c r="A48" s="11">
        <v>21</v>
      </c>
      <c r="B48" s="13" t="s">
        <v>55</v>
      </c>
      <c r="C48" s="22">
        <f t="shared" si="3"/>
        <v>31</v>
      </c>
      <c r="D48" s="11">
        <v>20</v>
      </c>
      <c r="E48" s="11">
        <v>11</v>
      </c>
      <c r="F48" s="22">
        <f t="shared" si="0"/>
        <v>1145</v>
      </c>
      <c r="G48" s="11">
        <v>705</v>
      </c>
      <c r="H48" s="3">
        <f t="shared" si="6"/>
        <v>440</v>
      </c>
      <c r="I48" s="21"/>
    </row>
    <row r="49" spans="1:9" ht="15">
      <c r="A49" s="11">
        <v>22</v>
      </c>
      <c r="B49" s="13" t="s">
        <v>57</v>
      </c>
      <c r="C49" s="22">
        <f t="shared" si="3"/>
        <v>8</v>
      </c>
      <c r="D49" s="11">
        <v>5</v>
      </c>
      <c r="E49" s="11">
        <v>3</v>
      </c>
      <c r="F49" s="22">
        <f t="shared" si="0"/>
        <v>213</v>
      </c>
      <c r="G49" s="11">
        <v>93</v>
      </c>
      <c r="H49" s="3">
        <f t="shared" si="6"/>
        <v>120</v>
      </c>
      <c r="I49" s="21"/>
    </row>
    <row r="50" spans="1:9" ht="15">
      <c r="A50" s="11"/>
      <c r="B50" s="20" t="s">
        <v>65</v>
      </c>
      <c r="C50" s="22">
        <f t="shared" si="3"/>
        <v>1</v>
      </c>
      <c r="D50" s="11">
        <v>1</v>
      </c>
      <c r="E50" s="11">
        <v>0</v>
      </c>
      <c r="F50" s="22">
        <f t="shared" si="0"/>
        <v>6</v>
      </c>
      <c r="G50" s="11">
        <v>6</v>
      </c>
      <c r="H50" s="3">
        <f t="shared" si="6"/>
        <v>0</v>
      </c>
      <c r="I50" s="21"/>
    </row>
    <row r="51" spans="1:9" ht="15">
      <c r="A51" s="11"/>
      <c r="B51" s="20" t="s">
        <v>66</v>
      </c>
      <c r="C51" s="22">
        <f t="shared" si="3"/>
        <v>7</v>
      </c>
      <c r="D51" s="11">
        <v>4</v>
      </c>
      <c r="E51" s="11">
        <v>3</v>
      </c>
      <c r="F51" s="22">
        <f t="shared" si="0"/>
        <v>207</v>
      </c>
      <c r="G51" s="11">
        <v>87</v>
      </c>
      <c r="H51" s="3">
        <f t="shared" si="6"/>
        <v>120</v>
      </c>
      <c r="I51" s="4"/>
    </row>
    <row r="52" spans="1:9" ht="15">
      <c r="A52" s="4"/>
      <c r="B52" s="7" t="s">
        <v>38</v>
      </c>
      <c r="C52" s="22">
        <f t="shared" si="3"/>
        <v>96</v>
      </c>
      <c r="D52" s="4">
        <f>D53+D54+D55</f>
        <v>62</v>
      </c>
      <c r="E52" s="4">
        <f>E53+E54+E55</f>
        <v>34</v>
      </c>
      <c r="F52" s="22">
        <f t="shared" si="0"/>
        <v>3708</v>
      </c>
      <c r="G52" s="4">
        <f>G53+G54+G55</f>
        <v>2348</v>
      </c>
      <c r="H52" s="4">
        <f>H53+H54+H55</f>
        <v>1360</v>
      </c>
      <c r="I52" s="6"/>
    </row>
    <row r="53" spans="1:9" ht="15">
      <c r="A53" s="6"/>
      <c r="B53" s="8" t="s">
        <v>52</v>
      </c>
      <c r="C53" s="22">
        <f t="shared" si="3"/>
        <v>88</v>
      </c>
      <c r="D53" s="6">
        <f>D46+D47+D48</f>
        <v>57</v>
      </c>
      <c r="E53" s="6">
        <f>E46+E47+E48</f>
        <v>31</v>
      </c>
      <c r="F53" s="14">
        <f>F46+F47+F48</f>
        <v>3495</v>
      </c>
      <c r="G53" s="6">
        <f>G46+G47+G48</f>
        <v>2255</v>
      </c>
      <c r="H53" s="6">
        <f>H46+H47+H48</f>
        <v>1240</v>
      </c>
      <c r="I53" s="6"/>
    </row>
    <row r="54" spans="1:9" ht="15">
      <c r="A54" s="6"/>
      <c r="B54" s="8" t="s">
        <v>56</v>
      </c>
      <c r="C54" s="22">
        <f t="shared" si="3"/>
        <v>1</v>
      </c>
      <c r="D54" s="6">
        <f>D50</f>
        <v>1</v>
      </c>
      <c r="E54" s="6">
        <v>0</v>
      </c>
      <c r="F54" s="23">
        <f t="shared" si="0"/>
        <v>6</v>
      </c>
      <c r="G54" s="6">
        <f>G50</f>
        <v>6</v>
      </c>
      <c r="H54" s="6">
        <f>H50</f>
        <v>0</v>
      </c>
      <c r="I54" s="6"/>
    </row>
    <row r="55" spans="1:9" ht="15">
      <c r="A55" s="6"/>
      <c r="B55" s="8" t="s">
        <v>58</v>
      </c>
      <c r="C55" s="22">
        <f t="shared" si="3"/>
        <v>7</v>
      </c>
      <c r="D55" s="6">
        <f>D51</f>
        <v>4</v>
      </c>
      <c r="E55" s="6">
        <f>E51</f>
        <v>3</v>
      </c>
      <c r="F55" s="14">
        <f>F51</f>
        <v>207</v>
      </c>
      <c r="G55" s="6">
        <f>G51</f>
        <v>87</v>
      </c>
      <c r="H55" s="6">
        <f>H51</f>
        <v>120</v>
      </c>
      <c r="I55" s="3"/>
    </row>
    <row r="56" spans="1:9" ht="15">
      <c r="A56" s="3">
        <v>22</v>
      </c>
      <c r="B56" s="3" t="s">
        <v>19</v>
      </c>
      <c r="C56" s="22">
        <f t="shared" si="3"/>
        <v>24</v>
      </c>
      <c r="D56" s="3">
        <v>16</v>
      </c>
      <c r="E56" s="3">
        <v>8</v>
      </c>
      <c r="F56" s="22">
        <f t="shared" si="0"/>
        <v>949</v>
      </c>
      <c r="G56" s="3">
        <v>629</v>
      </c>
      <c r="H56" s="3">
        <f>E56*40</f>
        <v>320</v>
      </c>
      <c r="I56" s="3"/>
    </row>
    <row r="57" spans="1:9" ht="15">
      <c r="A57" s="3">
        <v>23</v>
      </c>
      <c r="B57" s="3" t="s">
        <v>20</v>
      </c>
      <c r="C57" s="22">
        <f t="shared" si="3"/>
        <v>26</v>
      </c>
      <c r="D57" s="3">
        <v>17</v>
      </c>
      <c r="E57" s="3">
        <v>9</v>
      </c>
      <c r="F57" s="22">
        <f t="shared" si="0"/>
        <v>1070</v>
      </c>
      <c r="G57" s="3">
        <v>710</v>
      </c>
      <c r="H57" s="3">
        <f>E57*40</f>
        <v>360</v>
      </c>
      <c r="I57" s="3"/>
    </row>
    <row r="58" spans="1:9" ht="15">
      <c r="A58" s="3">
        <v>24</v>
      </c>
      <c r="B58" s="3" t="s">
        <v>21</v>
      </c>
      <c r="C58" s="22">
        <f t="shared" si="3"/>
        <v>17</v>
      </c>
      <c r="D58" s="3">
        <v>10</v>
      </c>
      <c r="E58" s="3">
        <v>7</v>
      </c>
      <c r="F58" s="22">
        <f t="shared" si="0"/>
        <v>641</v>
      </c>
      <c r="G58" s="3">
        <v>361</v>
      </c>
      <c r="H58" s="3">
        <f>E58*40</f>
        <v>280</v>
      </c>
      <c r="I58" s="4"/>
    </row>
    <row r="59" spans="1:9" ht="15">
      <c r="A59" s="4"/>
      <c r="B59" s="4" t="s">
        <v>40</v>
      </c>
      <c r="C59" s="22">
        <f t="shared" si="3"/>
        <v>67</v>
      </c>
      <c r="D59" s="4">
        <f>D58+D57+D56</f>
        <v>43</v>
      </c>
      <c r="E59" s="4">
        <f>E58+E57+E56</f>
        <v>24</v>
      </c>
      <c r="F59" s="22">
        <f t="shared" si="0"/>
        <v>2660</v>
      </c>
      <c r="G59" s="4">
        <v>1700</v>
      </c>
      <c r="H59" s="4">
        <f>H58+H57+H56</f>
        <v>960</v>
      </c>
      <c r="I59" s="3"/>
    </row>
    <row r="60" spans="1:9" ht="15">
      <c r="A60" s="3">
        <v>25</v>
      </c>
      <c r="B60" s="3" t="s">
        <v>22</v>
      </c>
      <c r="C60" s="22">
        <f t="shared" si="3"/>
        <v>30</v>
      </c>
      <c r="D60" s="3">
        <v>20</v>
      </c>
      <c r="E60" s="3">
        <v>10</v>
      </c>
      <c r="F60" s="22">
        <f t="shared" si="0"/>
        <v>1233</v>
      </c>
      <c r="G60" s="3">
        <v>833</v>
      </c>
      <c r="H60" s="3">
        <f>E60*40</f>
        <v>400</v>
      </c>
      <c r="I60" s="3"/>
    </row>
    <row r="61" spans="1:9" ht="15">
      <c r="A61" s="3">
        <v>26</v>
      </c>
      <c r="B61" s="3" t="s">
        <v>23</v>
      </c>
      <c r="C61" s="22">
        <f t="shared" si="3"/>
        <v>29</v>
      </c>
      <c r="D61" s="3">
        <v>19</v>
      </c>
      <c r="E61" s="3">
        <v>10</v>
      </c>
      <c r="F61" s="22">
        <f t="shared" si="0"/>
        <v>1202</v>
      </c>
      <c r="G61" s="3">
        <v>802</v>
      </c>
      <c r="H61" s="3">
        <f aca="true" t="shared" si="7" ref="H61:H66">E61*40</f>
        <v>400</v>
      </c>
      <c r="I61" s="3"/>
    </row>
    <row r="62" spans="1:9" ht="15">
      <c r="A62" s="3">
        <v>27</v>
      </c>
      <c r="B62" s="3" t="s">
        <v>24</v>
      </c>
      <c r="C62" s="22">
        <f t="shared" si="3"/>
        <v>23</v>
      </c>
      <c r="D62" s="3">
        <v>15</v>
      </c>
      <c r="E62" s="3">
        <v>8</v>
      </c>
      <c r="F62" s="22">
        <f t="shared" si="0"/>
        <v>911</v>
      </c>
      <c r="G62" s="3">
        <v>591</v>
      </c>
      <c r="H62" s="3">
        <f t="shared" si="7"/>
        <v>320</v>
      </c>
      <c r="I62" s="3"/>
    </row>
    <row r="63" spans="1:9" ht="15">
      <c r="A63" s="3">
        <v>28</v>
      </c>
      <c r="B63" s="3" t="s">
        <v>26</v>
      </c>
      <c r="C63" s="22">
        <f t="shared" si="3"/>
        <v>17</v>
      </c>
      <c r="D63" s="3">
        <v>9</v>
      </c>
      <c r="E63" s="3">
        <v>8</v>
      </c>
      <c r="F63" s="22">
        <f t="shared" si="0"/>
        <v>591</v>
      </c>
      <c r="G63" s="3">
        <v>271</v>
      </c>
      <c r="H63" s="3">
        <f t="shared" si="7"/>
        <v>320</v>
      </c>
      <c r="I63" s="3"/>
    </row>
    <row r="64" spans="1:9" ht="15">
      <c r="A64" s="3">
        <v>29</v>
      </c>
      <c r="B64" s="3" t="s">
        <v>27</v>
      </c>
      <c r="C64" s="22">
        <f t="shared" si="3"/>
        <v>23</v>
      </c>
      <c r="D64" s="3">
        <v>16</v>
      </c>
      <c r="E64" s="3">
        <v>7</v>
      </c>
      <c r="F64" s="22">
        <f t="shared" si="0"/>
        <v>945</v>
      </c>
      <c r="G64" s="3">
        <v>665</v>
      </c>
      <c r="H64" s="3">
        <f t="shared" si="7"/>
        <v>280</v>
      </c>
      <c r="I64" s="3"/>
    </row>
    <row r="65" spans="1:9" ht="15">
      <c r="A65" s="3">
        <v>30</v>
      </c>
      <c r="B65" s="3" t="s">
        <v>25</v>
      </c>
      <c r="C65" s="22">
        <f t="shared" si="3"/>
        <v>23</v>
      </c>
      <c r="D65" s="3">
        <v>16</v>
      </c>
      <c r="E65" s="3">
        <v>7</v>
      </c>
      <c r="F65" s="22">
        <f t="shared" si="0"/>
        <v>846</v>
      </c>
      <c r="G65" s="3">
        <v>566</v>
      </c>
      <c r="H65" s="3">
        <f t="shared" si="7"/>
        <v>280</v>
      </c>
      <c r="I65" s="5"/>
    </row>
    <row r="66" spans="1:9" ht="15">
      <c r="A66" s="5"/>
      <c r="B66" s="19" t="s">
        <v>32</v>
      </c>
      <c r="C66" s="22">
        <f t="shared" si="3"/>
        <v>14</v>
      </c>
      <c r="D66" s="5">
        <v>9</v>
      </c>
      <c r="E66" s="5">
        <v>5</v>
      </c>
      <c r="F66" s="23">
        <f t="shared" si="0"/>
        <v>549</v>
      </c>
      <c r="G66" s="5">
        <v>349</v>
      </c>
      <c r="H66" s="3">
        <f t="shared" si="7"/>
        <v>200</v>
      </c>
      <c r="I66" s="5"/>
    </row>
    <row r="67" spans="1:9" ht="15">
      <c r="A67" s="5"/>
      <c r="B67" s="19" t="s">
        <v>33</v>
      </c>
      <c r="C67" s="22">
        <f t="shared" si="3"/>
        <v>9</v>
      </c>
      <c r="D67" s="5">
        <v>7</v>
      </c>
      <c r="E67" s="5">
        <v>2</v>
      </c>
      <c r="F67" s="23">
        <f t="shared" si="0"/>
        <v>307</v>
      </c>
      <c r="G67" s="5">
        <v>217</v>
      </c>
      <c r="H67" s="3">
        <f>E67*45</f>
        <v>90</v>
      </c>
      <c r="I67" s="4"/>
    </row>
    <row r="68" spans="1:9" ht="15">
      <c r="A68" s="4"/>
      <c r="B68" s="4" t="s">
        <v>41</v>
      </c>
      <c r="C68" s="22">
        <f t="shared" si="3"/>
        <v>145</v>
      </c>
      <c r="D68" s="4">
        <f>D69+D70</f>
        <v>95</v>
      </c>
      <c r="E68" s="4">
        <f>E69+E70</f>
        <v>50</v>
      </c>
      <c r="F68" s="22">
        <f t="shared" si="0"/>
        <v>5738</v>
      </c>
      <c r="G68" s="4">
        <f>G69+G70</f>
        <v>3728</v>
      </c>
      <c r="H68" s="4">
        <f>H69+H70</f>
        <v>2010</v>
      </c>
      <c r="I68" s="6"/>
    </row>
    <row r="69" spans="1:9" ht="15">
      <c r="A69" s="6"/>
      <c r="B69" s="20" t="s">
        <v>35</v>
      </c>
      <c r="C69" s="22">
        <f t="shared" si="3"/>
        <v>136</v>
      </c>
      <c r="D69" s="6">
        <f>D66+D64+D63+D62+D61+D60</f>
        <v>88</v>
      </c>
      <c r="E69" s="6">
        <f>E66+E64+E63+E62+E61+E60</f>
        <v>48</v>
      </c>
      <c r="F69" s="23">
        <f t="shared" si="0"/>
        <v>5431</v>
      </c>
      <c r="G69" s="6">
        <f>G66+G64+G63+G62+G61+G60</f>
        <v>3511</v>
      </c>
      <c r="H69" s="6">
        <f>H66+H64+H63+H62+H61+H60</f>
        <v>1920</v>
      </c>
      <c r="I69" s="6"/>
    </row>
    <row r="70" spans="1:9" ht="15">
      <c r="A70" s="6"/>
      <c r="B70" s="20" t="s">
        <v>54</v>
      </c>
      <c r="C70" s="22">
        <f t="shared" si="3"/>
        <v>9</v>
      </c>
      <c r="D70" s="6">
        <f>D67</f>
        <v>7</v>
      </c>
      <c r="E70" s="6">
        <f>E67</f>
        <v>2</v>
      </c>
      <c r="F70" s="23">
        <f t="shared" si="0"/>
        <v>307</v>
      </c>
      <c r="G70" s="6">
        <f>G67</f>
        <v>217</v>
      </c>
      <c r="H70" s="6">
        <f>H67</f>
        <v>90</v>
      </c>
      <c r="I70" s="27"/>
    </row>
    <row r="71" spans="1:9" ht="33.75">
      <c r="A71" s="11">
        <v>31</v>
      </c>
      <c r="B71" s="11" t="s">
        <v>28</v>
      </c>
      <c r="C71" s="22">
        <f t="shared" si="3"/>
        <v>30</v>
      </c>
      <c r="D71" s="11">
        <v>20</v>
      </c>
      <c r="E71" s="11">
        <v>10</v>
      </c>
      <c r="F71" s="22">
        <f t="shared" si="0"/>
        <v>999</v>
      </c>
      <c r="G71" s="11">
        <v>689</v>
      </c>
      <c r="H71" s="11">
        <v>310</v>
      </c>
      <c r="I71" s="27" t="s">
        <v>67</v>
      </c>
    </row>
    <row r="72" spans="1:9" ht="15.75">
      <c r="A72" s="3">
        <v>32</v>
      </c>
      <c r="B72" s="3" t="s">
        <v>29</v>
      </c>
      <c r="C72" s="22">
        <f t="shared" si="3"/>
        <v>12</v>
      </c>
      <c r="D72" s="3">
        <v>8</v>
      </c>
      <c r="E72" s="3">
        <v>4</v>
      </c>
      <c r="F72" s="22">
        <f t="shared" si="0"/>
        <v>391</v>
      </c>
      <c r="G72" s="3">
        <v>251</v>
      </c>
      <c r="H72" s="3">
        <v>140</v>
      </c>
      <c r="I72" s="15"/>
    </row>
    <row r="73" spans="1:9" ht="15.75">
      <c r="A73" s="15"/>
      <c r="B73" s="15" t="s">
        <v>51</v>
      </c>
      <c r="C73" s="22">
        <f t="shared" si="3"/>
        <v>855</v>
      </c>
      <c r="D73" s="17">
        <f>D76+D79</f>
        <v>556</v>
      </c>
      <c r="E73" s="17">
        <f>E76+E79</f>
        <v>299</v>
      </c>
      <c r="F73" s="17">
        <f>F76+F79</f>
        <v>33186</v>
      </c>
      <c r="G73" s="17">
        <f>G76+G79</f>
        <v>21326</v>
      </c>
      <c r="H73" s="17">
        <f>H76+H79</f>
        <v>11860</v>
      </c>
      <c r="I73" s="6"/>
    </row>
    <row r="74" spans="1:9" ht="15">
      <c r="A74" s="4"/>
      <c r="B74" s="4" t="s">
        <v>53</v>
      </c>
      <c r="C74" s="25">
        <f t="shared" si="3"/>
        <v>791</v>
      </c>
      <c r="D74" s="26">
        <f>D72+D71+D69+D59+D53+D44+D34+D27+D18</f>
        <v>508</v>
      </c>
      <c r="E74" s="26">
        <f>E72+E71+E69+E59+E53+E44+E34+E27+E18</f>
        <v>283</v>
      </c>
      <c r="F74" s="25">
        <f t="shared" si="0"/>
        <v>31312</v>
      </c>
      <c r="G74" s="26">
        <f>G72+G71+G69+G59+G53+G44+G34+G27+G18</f>
        <v>20102</v>
      </c>
      <c r="H74" s="26">
        <f>H72+H71+H69+H59+H53+H44+H34+H27+H18</f>
        <v>11210</v>
      </c>
      <c r="I74" s="6"/>
    </row>
    <row r="75" spans="1:9" ht="15">
      <c r="A75" s="4"/>
      <c r="B75" s="4" t="s">
        <v>62</v>
      </c>
      <c r="C75" s="25">
        <f t="shared" si="3"/>
        <v>1</v>
      </c>
      <c r="D75" s="26">
        <f>D54</f>
        <v>1</v>
      </c>
      <c r="E75" s="26">
        <f>E54</f>
        <v>0</v>
      </c>
      <c r="F75" s="25">
        <f t="shared" si="0"/>
        <v>6</v>
      </c>
      <c r="G75" s="26">
        <f>G54</f>
        <v>6</v>
      </c>
      <c r="H75" s="26">
        <f>H54</f>
        <v>0</v>
      </c>
      <c r="I75" s="4"/>
    </row>
    <row r="76" spans="1:9" ht="15">
      <c r="A76" s="4"/>
      <c r="B76" s="10" t="s">
        <v>42</v>
      </c>
      <c r="C76" s="22">
        <f t="shared" si="3"/>
        <v>792</v>
      </c>
      <c r="D76" s="4">
        <f>D74+D75</f>
        <v>509</v>
      </c>
      <c r="E76" s="4">
        <f>E74+E75</f>
        <v>283</v>
      </c>
      <c r="F76" s="22">
        <f t="shared" si="0"/>
        <v>31318</v>
      </c>
      <c r="G76" s="4">
        <f>G74+G75</f>
        <v>20108</v>
      </c>
      <c r="H76" s="4">
        <f>H74+H75</f>
        <v>11210</v>
      </c>
      <c r="I76" s="4"/>
    </row>
    <row r="77" spans="1:9" ht="15">
      <c r="A77" s="4"/>
      <c r="B77" s="9" t="s">
        <v>59</v>
      </c>
      <c r="C77" s="25">
        <f t="shared" si="3"/>
        <v>56</v>
      </c>
      <c r="D77" s="26">
        <f>D70+D45+D28+D19</f>
        <v>43</v>
      </c>
      <c r="E77" s="26">
        <f>E70+E45+E28+E19</f>
        <v>13</v>
      </c>
      <c r="F77" s="25">
        <f t="shared" si="0"/>
        <v>1661</v>
      </c>
      <c r="G77" s="26">
        <f>G70+G45+G28+G19</f>
        <v>1131</v>
      </c>
      <c r="H77" s="26">
        <f>H70+H45+H28+H19</f>
        <v>530</v>
      </c>
      <c r="I77" s="4"/>
    </row>
    <row r="78" spans="1:9" ht="15">
      <c r="A78" s="4"/>
      <c r="B78" s="6" t="s">
        <v>60</v>
      </c>
      <c r="C78" s="25">
        <f t="shared" si="3"/>
        <v>7</v>
      </c>
      <c r="D78" s="26">
        <f>D51</f>
        <v>4</v>
      </c>
      <c r="E78" s="26">
        <f>E51</f>
        <v>3</v>
      </c>
      <c r="F78" s="25">
        <f t="shared" si="0"/>
        <v>207</v>
      </c>
      <c r="G78" s="26">
        <f>G51</f>
        <v>87</v>
      </c>
      <c r="H78" s="26">
        <f>H51</f>
        <v>120</v>
      </c>
      <c r="I78" s="4"/>
    </row>
    <row r="79" spans="1:9" ht="15.75">
      <c r="A79" s="4"/>
      <c r="B79" s="10" t="s">
        <v>61</v>
      </c>
      <c r="C79" s="22">
        <f t="shared" si="3"/>
        <v>63</v>
      </c>
      <c r="D79" s="4">
        <f>D78+D77</f>
        <v>47</v>
      </c>
      <c r="E79" s="4">
        <f>E78+E77</f>
        <v>16</v>
      </c>
      <c r="F79" s="22">
        <f t="shared" si="0"/>
        <v>1868</v>
      </c>
      <c r="G79" s="4">
        <f>G78+G77</f>
        <v>1218</v>
      </c>
      <c r="H79" s="4">
        <f>H78+H77</f>
        <v>650</v>
      </c>
      <c r="I79" s="15"/>
    </row>
    <row r="80" spans="1:9" ht="15.75">
      <c r="A80" s="15" t="s">
        <v>43</v>
      </c>
      <c r="B80" s="15" t="s">
        <v>44</v>
      </c>
      <c r="C80" s="16">
        <f t="shared" si="3"/>
        <v>34</v>
      </c>
      <c r="D80" s="15">
        <f>SUM(D81:D88)</f>
        <v>17</v>
      </c>
      <c r="E80" s="15">
        <f>E81+E82+E83+E84+E85+E86+E87+E88</f>
        <v>17</v>
      </c>
      <c r="F80" s="16">
        <f>G80+H80</f>
        <v>1133</v>
      </c>
      <c r="G80" s="15">
        <f>SUM(G81:G88)</f>
        <v>453</v>
      </c>
      <c r="H80" s="15">
        <f>SUM(H81:H88)</f>
        <v>680</v>
      </c>
      <c r="I80" s="3"/>
    </row>
    <row r="81" spans="1:9" ht="15">
      <c r="A81" s="3">
        <v>1</v>
      </c>
      <c r="B81" s="3" t="s">
        <v>78</v>
      </c>
      <c r="C81" s="22">
        <f t="shared" si="3"/>
        <v>3</v>
      </c>
      <c r="D81" s="3">
        <v>1</v>
      </c>
      <c r="E81" s="3">
        <v>2</v>
      </c>
      <c r="F81" s="22">
        <f t="shared" si="0"/>
        <v>98</v>
      </c>
      <c r="G81" s="3">
        <v>18</v>
      </c>
      <c r="H81" s="3">
        <f>E81*40</f>
        <v>80</v>
      </c>
      <c r="I81" s="3"/>
    </row>
    <row r="82" spans="1:9" ht="15">
      <c r="A82" s="3">
        <v>2</v>
      </c>
      <c r="B82" s="3" t="s">
        <v>79</v>
      </c>
      <c r="C82" s="22">
        <f t="shared" si="3"/>
        <v>4</v>
      </c>
      <c r="D82" s="3">
        <v>2</v>
      </c>
      <c r="E82" s="3">
        <v>2</v>
      </c>
      <c r="F82" s="22">
        <f t="shared" si="0"/>
        <v>104</v>
      </c>
      <c r="G82" s="3">
        <v>24</v>
      </c>
      <c r="H82" s="3">
        <f aca="true" t="shared" si="8" ref="H82:H88">E82*40</f>
        <v>80</v>
      </c>
      <c r="I82" s="3"/>
    </row>
    <row r="83" spans="1:9" ht="15">
      <c r="A83" s="3">
        <v>3</v>
      </c>
      <c r="B83" s="3" t="s">
        <v>80</v>
      </c>
      <c r="C83" s="22">
        <f aca="true" t="shared" si="9" ref="C83:C88">D83+E83</f>
        <v>3</v>
      </c>
      <c r="D83" s="3">
        <v>1</v>
      </c>
      <c r="E83" s="3">
        <v>2</v>
      </c>
      <c r="F83" s="22">
        <f t="shared" si="0"/>
        <v>116</v>
      </c>
      <c r="G83" s="3">
        <v>36</v>
      </c>
      <c r="H83" s="3">
        <f t="shared" si="8"/>
        <v>80</v>
      </c>
      <c r="I83" s="3"/>
    </row>
    <row r="84" spans="1:9" ht="15">
      <c r="A84" s="3">
        <v>4</v>
      </c>
      <c r="B84" s="3" t="s">
        <v>81</v>
      </c>
      <c r="C84" s="22">
        <f t="shared" si="9"/>
        <v>2</v>
      </c>
      <c r="D84" s="3"/>
      <c r="E84" s="3">
        <v>2</v>
      </c>
      <c r="F84" s="22">
        <v>160</v>
      </c>
      <c r="G84" s="3"/>
      <c r="H84" s="3">
        <f t="shared" si="8"/>
        <v>80</v>
      </c>
      <c r="I84" s="3"/>
    </row>
    <row r="85" spans="1:9" ht="15">
      <c r="A85" s="3">
        <v>5</v>
      </c>
      <c r="B85" s="3" t="s">
        <v>82</v>
      </c>
      <c r="C85" s="22">
        <f t="shared" si="9"/>
        <v>4</v>
      </c>
      <c r="D85" s="3">
        <v>2</v>
      </c>
      <c r="E85" s="3">
        <v>2</v>
      </c>
      <c r="F85" s="22">
        <f>G85+H85</f>
        <v>129</v>
      </c>
      <c r="G85" s="3">
        <v>49</v>
      </c>
      <c r="H85" s="3">
        <f t="shared" si="8"/>
        <v>80</v>
      </c>
      <c r="I85" s="11"/>
    </row>
    <row r="86" spans="1:9" ht="30">
      <c r="A86" s="11">
        <v>6</v>
      </c>
      <c r="B86" s="36" t="s">
        <v>86</v>
      </c>
      <c r="C86" s="22">
        <f t="shared" si="9"/>
        <v>14</v>
      </c>
      <c r="D86" s="11">
        <v>11</v>
      </c>
      <c r="E86" s="11">
        <v>3</v>
      </c>
      <c r="F86" s="22">
        <f>G86+H86</f>
        <v>446</v>
      </c>
      <c r="G86" s="11">
        <v>326</v>
      </c>
      <c r="H86" s="3">
        <f t="shared" si="8"/>
        <v>120</v>
      </c>
      <c r="I86" s="3"/>
    </row>
    <row r="87" spans="1:9" ht="15">
      <c r="A87" s="3">
        <v>7</v>
      </c>
      <c r="B87" s="3" t="s">
        <v>83</v>
      </c>
      <c r="C87" s="22">
        <f t="shared" si="9"/>
        <v>2</v>
      </c>
      <c r="D87" s="3">
        <v>0</v>
      </c>
      <c r="E87" s="3">
        <v>2</v>
      </c>
      <c r="F87" s="22">
        <f>G87+H87</f>
        <v>80</v>
      </c>
      <c r="G87" s="3">
        <v>0</v>
      </c>
      <c r="H87" s="3">
        <f t="shared" si="8"/>
        <v>80</v>
      </c>
      <c r="I87" s="3"/>
    </row>
    <row r="88" spans="1:9" ht="15.75">
      <c r="A88" s="3">
        <v>8</v>
      </c>
      <c r="B88" s="3" t="s">
        <v>84</v>
      </c>
      <c r="C88" s="22">
        <f t="shared" si="9"/>
        <v>2</v>
      </c>
      <c r="D88" s="3"/>
      <c r="E88" s="3">
        <v>2</v>
      </c>
      <c r="F88" s="22">
        <f>G88+H88</f>
        <v>80</v>
      </c>
      <c r="G88" s="3"/>
      <c r="H88" s="3">
        <f t="shared" si="8"/>
        <v>80</v>
      </c>
      <c r="I88" s="18"/>
    </row>
    <row r="89" spans="1:9" s="40" customFormat="1" ht="12.75">
      <c r="A89" s="37" t="s">
        <v>45</v>
      </c>
      <c r="B89" s="37" t="s">
        <v>46</v>
      </c>
      <c r="C89" s="38">
        <f>D89+E89</f>
        <v>889</v>
      </c>
      <c r="D89" s="39">
        <f>D90+D93+D94+D95</f>
        <v>573</v>
      </c>
      <c r="E89" s="39">
        <f>E90+E93+E94+E95</f>
        <v>316</v>
      </c>
      <c r="F89" s="39">
        <f>F90+F93+F94+F95</f>
        <v>34319</v>
      </c>
      <c r="G89" s="39">
        <f>G90+G93+G94+G95</f>
        <v>21779</v>
      </c>
      <c r="H89" s="39">
        <f>H90+H93+H94+H95</f>
        <v>12540</v>
      </c>
      <c r="I89" s="37"/>
    </row>
    <row r="90" spans="1:9" ht="15">
      <c r="A90" s="4"/>
      <c r="B90" s="9" t="s">
        <v>47</v>
      </c>
      <c r="C90" s="22">
        <f>D90+E90</f>
        <v>792</v>
      </c>
      <c r="D90" s="4">
        <f>D91+D92</f>
        <v>509</v>
      </c>
      <c r="E90" s="4">
        <f>E91+E92</f>
        <v>283</v>
      </c>
      <c r="F90" s="4">
        <f>F91+F92</f>
        <v>31318</v>
      </c>
      <c r="G90" s="4">
        <f>G91+G92</f>
        <v>20108</v>
      </c>
      <c r="H90" s="4">
        <f>H91+H92</f>
        <v>11210</v>
      </c>
      <c r="I90" s="6"/>
    </row>
    <row r="91" spans="1:9" ht="15">
      <c r="A91" s="6"/>
      <c r="B91" s="14" t="s">
        <v>39</v>
      </c>
      <c r="C91" s="23">
        <f aca="true" t="shared" si="10" ref="C91:C97">D91+E91</f>
        <v>791</v>
      </c>
      <c r="D91" s="6">
        <f>D74</f>
        <v>508</v>
      </c>
      <c r="E91" s="6">
        <f>E74</f>
        <v>283</v>
      </c>
      <c r="F91" s="22">
        <f>G91+H91</f>
        <v>31312</v>
      </c>
      <c r="G91" s="6">
        <f>G74</f>
        <v>20102</v>
      </c>
      <c r="H91" s="6">
        <f>H74</f>
        <v>11210</v>
      </c>
      <c r="I91" s="6"/>
    </row>
    <row r="92" spans="1:9" ht="15">
      <c r="A92" s="6"/>
      <c r="B92" s="14" t="s">
        <v>63</v>
      </c>
      <c r="C92" s="23">
        <f t="shared" si="10"/>
        <v>1</v>
      </c>
      <c r="D92" s="6">
        <f>D75</f>
        <v>1</v>
      </c>
      <c r="E92" s="6">
        <f>E75</f>
        <v>0</v>
      </c>
      <c r="F92" s="22">
        <f>G92+H92</f>
        <v>6</v>
      </c>
      <c r="G92" s="6">
        <f>G75</f>
        <v>6</v>
      </c>
      <c r="H92" s="6">
        <f>H75</f>
        <v>0</v>
      </c>
      <c r="I92" s="4"/>
    </row>
    <row r="93" spans="1:9" ht="15">
      <c r="A93" s="4"/>
      <c r="B93" s="9" t="s">
        <v>48</v>
      </c>
      <c r="C93" s="35">
        <f aca="true" t="shared" si="11" ref="C93:H93">C80-C86</f>
        <v>20</v>
      </c>
      <c r="D93" s="34">
        <f t="shared" si="11"/>
        <v>6</v>
      </c>
      <c r="E93" s="34">
        <f t="shared" si="11"/>
        <v>14</v>
      </c>
      <c r="F93" s="34">
        <f t="shared" si="11"/>
        <v>687</v>
      </c>
      <c r="G93" s="34">
        <f t="shared" si="11"/>
        <v>127</v>
      </c>
      <c r="H93" s="34">
        <f t="shared" si="11"/>
        <v>560</v>
      </c>
      <c r="I93" s="4"/>
    </row>
    <row r="94" spans="1:9" ht="15">
      <c r="A94" s="4"/>
      <c r="B94" s="9" t="s">
        <v>49</v>
      </c>
      <c r="C94" s="22">
        <f aca="true" t="shared" si="12" ref="C94:H94">C86</f>
        <v>14</v>
      </c>
      <c r="D94" s="32">
        <f t="shared" si="12"/>
        <v>11</v>
      </c>
      <c r="E94" s="32">
        <f t="shared" si="12"/>
        <v>3</v>
      </c>
      <c r="F94" s="22">
        <f t="shared" si="12"/>
        <v>446</v>
      </c>
      <c r="G94" s="32">
        <f t="shared" si="12"/>
        <v>326</v>
      </c>
      <c r="H94" s="32">
        <f t="shared" si="12"/>
        <v>120</v>
      </c>
      <c r="I94" s="4"/>
    </row>
    <row r="95" spans="1:9" ht="15">
      <c r="A95" s="4"/>
      <c r="B95" s="9" t="s">
        <v>50</v>
      </c>
      <c r="C95" s="22">
        <f>D95+E95</f>
        <v>63</v>
      </c>
      <c r="D95" s="4">
        <f>D79</f>
        <v>47</v>
      </c>
      <c r="E95" s="4">
        <f>E79</f>
        <v>16</v>
      </c>
      <c r="F95" s="22">
        <f>G95+H95</f>
        <v>1868</v>
      </c>
      <c r="G95" s="33">
        <f>G79</f>
        <v>1218</v>
      </c>
      <c r="H95" s="4">
        <f>H79</f>
        <v>650</v>
      </c>
      <c r="I95" s="4"/>
    </row>
    <row r="96" spans="1:9" ht="15">
      <c r="A96" s="4"/>
      <c r="B96" s="14" t="s">
        <v>39</v>
      </c>
      <c r="C96" s="22">
        <f aca="true" t="shared" si="13" ref="C96:H96">C77</f>
        <v>56</v>
      </c>
      <c r="D96" s="4">
        <f t="shared" si="13"/>
        <v>43</v>
      </c>
      <c r="E96" s="4">
        <f t="shared" si="13"/>
        <v>13</v>
      </c>
      <c r="F96" s="10">
        <f t="shared" si="13"/>
        <v>1661</v>
      </c>
      <c r="G96" s="4">
        <f t="shared" si="13"/>
        <v>1131</v>
      </c>
      <c r="H96" s="4">
        <f t="shared" si="13"/>
        <v>530</v>
      </c>
      <c r="I96" s="3"/>
    </row>
    <row r="97" spans="1:8" ht="15">
      <c r="A97" s="3"/>
      <c r="B97" s="14" t="s">
        <v>63</v>
      </c>
      <c r="C97" s="22">
        <f t="shared" si="10"/>
        <v>7</v>
      </c>
      <c r="D97" s="3">
        <f>D78</f>
        <v>4</v>
      </c>
      <c r="E97" s="3">
        <f>E78</f>
        <v>3</v>
      </c>
      <c r="F97" s="22">
        <f>G97+H97</f>
        <v>207</v>
      </c>
      <c r="G97" s="3">
        <f>G78</f>
        <v>87</v>
      </c>
      <c r="H97" s="3">
        <f>H78</f>
        <v>120</v>
      </c>
    </row>
  </sheetData>
  <sheetProtection/>
  <mergeCells count="13">
    <mergeCell ref="A1:I1"/>
    <mergeCell ref="A3:I3"/>
    <mergeCell ref="A5:A8"/>
    <mergeCell ref="B5:B8"/>
    <mergeCell ref="C5:H5"/>
    <mergeCell ref="C6:E6"/>
    <mergeCell ref="F6:H6"/>
    <mergeCell ref="I5:I8"/>
    <mergeCell ref="C7:C8"/>
    <mergeCell ref="D7:E7"/>
    <mergeCell ref="A2:I2"/>
    <mergeCell ref="F7:F8"/>
    <mergeCell ref="G7:H7"/>
  </mergeCells>
  <printOptions/>
  <pageMargins left="0.38" right="0.2" top="0.42" bottom="0.7" header="0.3" footer="0.3"/>
  <pageSetup horizontalDpi="300" verticalDpi="30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Trung</dc:creator>
  <cp:keywords/>
  <dc:description/>
  <cp:lastModifiedBy>Admin</cp:lastModifiedBy>
  <cp:lastPrinted>2017-05-11T08:38:19Z</cp:lastPrinted>
  <dcterms:created xsi:type="dcterms:W3CDTF">2009-11-13T00:48:54Z</dcterms:created>
  <dcterms:modified xsi:type="dcterms:W3CDTF">2017-05-12T09:01:01Z</dcterms:modified>
  <cp:category/>
  <cp:version/>
  <cp:contentType/>
  <cp:contentStatus/>
</cp:coreProperties>
</file>